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4428" activeTab="0"/>
  </bookViews>
  <sheets>
    <sheet name="Пр.10" sheetId="1" r:id="rId1"/>
    <sheet name="Пр.10.1" sheetId="2" r:id="rId2"/>
  </sheets>
  <definedNames>
    <definedName name="_xlnm.Print_Titles" localSheetId="0">'Пр.10'!$10:$10</definedName>
    <definedName name="_xlnm.Print_Titles" localSheetId="1">'Пр.10.1'!$10:$10</definedName>
    <definedName name="_xlnm.Print_Area" localSheetId="0">'Пр.10'!$A$1:$H$250</definedName>
    <definedName name="_xlnm.Print_Area" localSheetId="1">'Пр.10.1'!$A$1:$H$108</definedName>
  </definedNames>
  <calcPr fullCalcOnLoad="1"/>
</workbook>
</file>

<file path=xl/sharedStrings.xml><?xml version="1.0" encoding="utf-8"?>
<sst xmlns="http://schemas.openxmlformats.org/spreadsheetml/2006/main" count="1469" uniqueCount="156">
  <si>
    <t>Наименование</t>
  </si>
  <si>
    <t>Глава</t>
  </si>
  <si>
    <t>Общий объем финансирования (тыс.руб.)</t>
  </si>
  <si>
    <t>Целевая статья</t>
  </si>
  <si>
    <t>Раздел</t>
  </si>
  <si>
    <t>01</t>
  </si>
  <si>
    <t>04</t>
  </si>
  <si>
    <t>09</t>
  </si>
  <si>
    <t>из них</t>
  </si>
  <si>
    <t>за счет средств окружного бюджета</t>
  </si>
  <si>
    <t>за счет средств городского  бюджета</t>
  </si>
  <si>
    <t>05</t>
  </si>
  <si>
    <t>02</t>
  </si>
  <si>
    <t>030</t>
  </si>
  <si>
    <t>Управление  строительства , ЖКХ и градостроительной деятельности  Администрации МО "Городской округ "Город Нарьян-Мар"</t>
  </si>
  <si>
    <t>Управление  строительства, ЖКХ и градостроительной деятельности  Администрации МО "Городской округ "Город Нарьян-Мар"</t>
  </si>
  <si>
    <t>Под раздел</t>
  </si>
  <si>
    <t>08</t>
  </si>
  <si>
    <t>Разработка ПСД на строительство пассажирской автостанции</t>
  </si>
  <si>
    <t>Управление  строительства, ЖКХ и градостроительной деятельности Администрации МО "Городской округ "Город Нарьян-Мар"</t>
  </si>
  <si>
    <t xml:space="preserve">к Решению Совета городского округа </t>
  </si>
  <si>
    <t>11-секционный жилой дом по ул. Авиаторов в г. Нарьян-Маре, Ненецкого автономного округа</t>
  </si>
  <si>
    <t>525 80 01</t>
  </si>
  <si>
    <t>525 80 11</t>
  </si>
  <si>
    <t>525 80 03</t>
  </si>
  <si>
    <t>525 80 23</t>
  </si>
  <si>
    <t>Разработка проектов по обеспечению транспортной инфраструктурой земельных участков, планируемых к предоставлению многодетным семьям под  жилищное строительство</t>
  </si>
  <si>
    <t>Инженерная инфраструктура земельных участков в районе ул. Авиаторов в г.Нарьян-Маре</t>
  </si>
  <si>
    <t>525 80 07</t>
  </si>
  <si>
    <t>525 80 47</t>
  </si>
  <si>
    <t>Обеспечение транспортной инфраструктурой территории индивидуальной жилой застройки "Старый аэропорт" в г.Нарьян-Маре</t>
  </si>
  <si>
    <t>Строительство блочных локальных очистных сооружений  (БЛОС) по ул. Бондарная в г. Нарьян-Маре</t>
  </si>
  <si>
    <t>№ п/п</t>
  </si>
  <si>
    <t>II</t>
  </si>
  <si>
    <t>1.1.</t>
  </si>
  <si>
    <t>795 00 00</t>
  </si>
  <si>
    <t>525 82 01</t>
  </si>
  <si>
    <t>Реконструкция автомобильной дороги Морпорт - примыкание к федеральной дороге в г. Нарьян-Маре</t>
  </si>
  <si>
    <t>Транспортная инфраструктура земельных участков в районе ул. Авиаторов в г.Нарьян-Маре</t>
  </si>
  <si>
    <t>Строительство автомобильных дорог для обеспечения транспортной инфраструктурой территории строительства многоквартирных домов по ул. Авиаторов в г. Нарьян-Маре</t>
  </si>
  <si>
    <t>795 80 00</t>
  </si>
  <si>
    <t>795 80 01</t>
  </si>
  <si>
    <t>795 81 00</t>
  </si>
  <si>
    <t>795 82 00</t>
  </si>
  <si>
    <t>Вид расходов</t>
  </si>
  <si>
    <t>400</t>
  </si>
  <si>
    <t>795 80 02</t>
  </si>
  <si>
    <r>
      <t>525 82 9</t>
    </r>
    <r>
      <rPr>
        <i/>
        <sz val="8"/>
        <rFont val="Arial"/>
        <family val="2"/>
      </rPr>
      <t>1</t>
    </r>
  </si>
  <si>
    <r>
      <t xml:space="preserve">795 82 </t>
    </r>
    <r>
      <rPr>
        <i/>
        <sz val="8"/>
        <rFont val="Arial"/>
        <family val="2"/>
      </rPr>
      <t>00</t>
    </r>
  </si>
  <si>
    <t xml:space="preserve">Подпрограмма "Обеспечение населения города Нарьян-Мара чистой водой" </t>
  </si>
  <si>
    <t>795 80 04</t>
  </si>
  <si>
    <t>Подпрограмма "Обеспечение земельных участков коммунальной и транспортной инфраструктурами в целях жилищного строительства"</t>
  </si>
  <si>
    <t xml:space="preserve">Подпрограмма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 </t>
  </si>
  <si>
    <t xml:space="preserve"> Муниципальная программа муниципального образования "Городской округ "Город Нарьян-Мар"  "Развитие транспортной системы" </t>
  </si>
  <si>
    <t>Приложение 10</t>
  </si>
  <si>
    <t>Приложение 10.1</t>
  </si>
  <si>
    <t xml:space="preserve"> Муниципальная программа муниципального образования "Городской округ "Город Нарьян-Мар" "Обеспечение доступным и комфортным жильем и коммунальными услугами населения города"</t>
  </si>
  <si>
    <t>7-секционный жилой дом  № 2 по ул. Авиаторов в г. Нарьян-Маре Ненецкого автономного округа, привязка проектной документации</t>
  </si>
  <si>
    <t>Реконструкция II-й очереди канализационных очистных сооружений в г. Нарьян-Маре</t>
  </si>
  <si>
    <t>Разработка ПСД на строительство РММ</t>
  </si>
  <si>
    <t>Разработка ПСД на реконструкцию дорожной сети микрорайона Качгорт в г. Нарьян-Маре</t>
  </si>
  <si>
    <t>Инженерная инфраструктура земельных участков в районе ул. Заводская в г. Нарьян-Маре</t>
  </si>
  <si>
    <t>Строительство автомобильной дороги ул. Рыбников с подъездом к ЦОС в г. Нарьян-Маре Ненецкого автономного округа</t>
  </si>
  <si>
    <t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</t>
  </si>
  <si>
    <t>Строительство автомобильной дороги ул. Полярная - ул. Рыбников в г. Нарьян-Маре</t>
  </si>
  <si>
    <t>Реконструкция ул. Заводская  в г. Нарьян-Маре</t>
  </si>
  <si>
    <t>Реконструкция ул. Хатанзейского на участке  от  ул. Выучейского  до территории КОС (завершение работ)</t>
  </si>
  <si>
    <t>Реконструкция ул. Хатанзейского в г. Нарьян-Маре Ненецкий автономный округ</t>
  </si>
  <si>
    <t>Долевое участие в строительстве жилых помещений</t>
  </si>
  <si>
    <t>Строительство объекта "7-секционный жилой дом  № 2 по ул. Авиаторов в г. Нарьян-Маре  Ненецкого автономного округа"</t>
  </si>
  <si>
    <t xml:space="preserve"> Перевод на полное благоустройство кварталов центральной части города Нарьян-Мара</t>
  </si>
  <si>
    <t xml:space="preserve"> Перевод на полное благоустройство жилых домов в п. Новый в г.Нарьян-Маре</t>
  </si>
  <si>
    <t xml:space="preserve"> Муниципальная программа муниципального образования "Городской округ "Город Нарьян-Мар"  "Энергоэффективность и развитие энергетики" </t>
  </si>
  <si>
    <t>525 81 01</t>
  </si>
  <si>
    <t>525 81 70</t>
  </si>
  <si>
    <t xml:space="preserve">  Разработка ПСД на реконструкцию объекта "Котельная № 9 по ул. Ленина 4А"</t>
  </si>
  <si>
    <t xml:space="preserve"> Муниципальная программа муниципального образования "Городской округ "Город Нарьян-Мар" "Образование"</t>
  </si>
  <si>
    <t xml:space="preserve">Подпрограмма "Создание современных условий для получения общедоступного качественного образования в МО "Городской округ "Город Нарьян-Мар"" </t>
  </si>
  <si>
    <t>525 93 02</t>
  </si>
  <si>
    <t>525 93 72</t>
  </si>
  <si>
    <t>07</t>
  </si>
  <si>
    <t>Строительство нового корпуса детского сада "Ромашка", разработка проектной документации</t>
  </si>
  <si>
    <t>Строительство школы № 3 на 700 мест по ул. Авиаторов в г. Нарьян-Маре, разработка проектной документации</t>
  </si>
  <si>
    <t>I</t>
  </si>
  <si>
    <r>
      <t xml:space="preserve">Распределение бюджетных ассигнований на осуществление бюджетных инвестиций в объекты капитального строительства муниципальной собственности муниципального образования "Городской округ "Город Нарьян-Мар" на 2014 год в рамках </t>
    </r>
    <r>
      <rPr>
        <b/>
        <sz val="12"/>
        <rFont val="Arial Cyr"/>
        <family val="0"/>
      </rPr>
      <t xml:space="preserve">муниципальных </t>
    </r>
    <r>
      <rPr>
        <b/>
        <sz val="12"/>
        <rFont val="Arial Cyr"/>
        <family val="2"/>
      </rPr>
      <t xml:space="preserve"> программ и неисполненных расходных обязательств по состоянию на 01.01.2014 по муниципальным контрактам, заключенным в рамках долгосрочных целевых программ</t>
    </r>
  </si>
  <si>
    <t>797 51 00</t>
  </si>
  <si>
    <t xml:space="preserve">Долевое участие в строительстве жилых помещений </t>
  </si>
  <si>
    <t>797 51 11</t>
  </si>
  <si>
    <t>797 51 12</t>
  </si>
  <si>
    <t>797 51 10</t>
  </si>
  <si>
    <t>797 52 00</t>
  </si>
  <si>
    <t>797 52 11</t>
  </si>
  <si>
    <t>797 52 12</t>
  </si>
  <si>
    <t>Обеспечение транспортной инфраструктурой территории индивидуальной жилой застройки "Старый аэропорт" в г. Нарьян-Маре</t>
  </si>
  <si>
    <t>797 52 10</t>
  </si>
  <si>
    <t xml:space="preserve"> Обеспечение  неисполненных расходных обязательств по состоянию на 01.01.2014 по муниципальным контрактам, заключенным в рамках ДЦП  "Развитие городского округа "Город Нарьян-Мар" на 2009-2013 годы"</t>
  </si>
  <si>
    <t>797 55 00</t>
  </si>
  <si>
    <t>797 55 31</t>
  </si>
  <si>
    <t>797 55 32</t>
  </si>
  <si>
    <t>797 55 30</t>
  </si>
  <si>
    <t xml:space="preserve"> Обеспечение  неисполненных расходных обязательств по состоянию на 01.01.2014 по муниципальным контрактам, заключенным в рамках ДЦП "Обеспечение населения Ненецкого автономного округа чистой водой"</t>
  </si>
  <si>
    <t xml:space="preserve"> Обеспечение  неисполненных расходных обязательств по состоянию на 01.01.2014 по муниципальным контрактам, заключенным в рамках подпрограммы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помещения"ДЦП "Жилище" на 2011-2022 годы"</t>
  </si>
  <si>
    <t xml:space="preserve"> Обеспечение  неисполненных расходных обязательств по состоянию на 01.01.2014 по муниципальным контрактам, заключенным в рамках подпрограммы "Обеспечение земельных участков коммунальной и транспортной инфраструктурами в целях жилищного строительства" ДЦП "Жилище" на 2011-2022 годы"</t>
  </si>
  <si>
    <t>797 58 00</t>
  </si>
  <si>
    <t>797 58 10</t>
  </si>
  <si>
    <t>797 58 11</t>
  </si>
  <si>
    <t>797 58 12</t>
  </si>
  <si>
    <t xml:space="preserve"> Реконструкция II-й очереди канализационных очистных сооружений в г. Нарьян-Маре</t>
  </si>
  <si>
    <t>Строительство очистных сооружений в п. Качгорт г. Нарьян-Мара</t>
  </si>
  <si>
    <t>797 58 20</t>
  </si>
  <si>
    <t>797 58 21</t>
  </si>
  <si>
    <t>797 58 22</t>
  </si>
  <si>
    <t>797 00 00</t>
  </si>
  <si>
    <t>"Город Нарьян-Мар" № 630-р от 19.12.2013г.</t>
  </si>
  <si>
    <r>
      <t xml:space="preserve">Распределение бюджетных ассигнований на осуществление бюджетных инвестиций в объекты капитального строительства муниципальной собственности муниципального образования "Городской округ "Город Нарьян-Мар" на 2015 год в рамках </t>
    </r>
    <r>
      <rPr>
        <b/>
        <sz val="12"/>
        <rFont val="Arial Cyr"/>
        <family val="0"/>
      </rPr>
      <t xml:space="preserve">муниципальных </t>
    </r>
    <r>
      <rPr>
        <b/>
        <sz val="12"/>
        <rFont val="Arial Cyr"/>
        <family val="2"/>
      </rPr>
      <t xml:space="preserve"> программ и неисполненных расходных обязательств по состоянию на 01.01.2014 по муниципальным контрактам, заключенным в рамках долгосрочных целевых программ</t>
    </r>
  </si>
  <si>
    <t>Капитальные вложения в объекты недвижимого имущества государственной (муниципальной) собственности</t>
  </si>
  <si>
    <t>Жилищное хозяйство</t>
  </si>
  <si>
    <t>Дорожное хозяйство (дорожные фонды)</t>
  </si>
  <si>
    <t>Коммунальное хозяйство</t>
  </si>
  <si>
    <t>Транспорт</t>
  </si>
  <si>
    <t>Дошкольное образование</t>
  </si>
  <si>
    <t>Общее образование</t>
  </si>
  <si>
    <t xml:space="preserve">Всего </t>
  </si>
  <si>
    <t xml:space="preserve"> Муниципальная программа муниципального образования "Городской округ "Город Нарьян-Мар"  "Благоустройство" </t>
  </si>
  <si>
    <t>795 01 00</t>
  </si>
  <si>
    <t>2.1.</t>
  </si>
  <si>
    <t>Обустройство дворовой территории в районе дома № 4 по ул. 60 лет СССР</t>
  </si>
  <si>
    <t>Бюджетные инвестиции в объекты капитального строительства муниципальной собственности муниципального образования "Городской округ "Город Нарьян-Мар" в рамках муниципальных  программ</t>
  </si>
  <si>
    <t>Бюджетные инвестиции  в объекты капитального строительства муниципальной собственности муниципального образования "Городской округ "Город Нарьян-Мар" в рамках обеспечения неисполненных расходных обязательств по состоянию на 01.01.2014 по муниципальным контрактам, заключенным в рамках долгосрочных целевых программ</t>
  </si>
  <si>
    <t>795 04 00</t>
  </si>
  <si>
    <t>795 04 07</t>
  </si>
  <si>
    <t>Перенос инженерных сетей (водоснабжения) по ул. Пионерской в г. Нарьян-Маре</t>
  </si>
  <si>
    <t>Полигон твердых бытовых отходов с рекультивацией существующей свалки, с корректировкой ПСД</t>
  </si>
  <si>
    <t>Укрепление береговой линии территории застройки в районе ул. Авиаторов в г.Нарьян-Маре, строительство</t>
  </si>
  <si>
    <t>Другие вопросы в области жилищно-коммунального хозяйства</t>
  </si>
  <si>
    <t>Разработка проектов по обеспечению инженерной инфраструктурой земельных участков, планируемых к предоставлению многодетным семьям под жилищное строительство</t>
  </si>
  <si>
    <t>Вынос участка водопровода в проекте корректировки проектной документации "Строительство автомобильной дороги Нарьян-Мар-Тельвиска"</t>
  </si>
  <si>
    <t>Детский сад на 220 мест по ул. Авиаторов в г. Нарьян-Маре, разработка ПСД</t>
  </si>
  <si>
    <t>Строительство объекта "Подземный газопровод низкого давления в   районе дома № 43А по ул. Юбилейная в г. Нарьян-Маре</t>
  </si>
  <si>
    <t>Корректировка проектной документации на строительство объездной дороги г. Нарьян-Мара</t>
  </si>
  <si>
    <t>2.2.</t>
  </si>
  <si>
    <t>2.3.</t>
  </si>
  <si>
    <t>7-секционный жилой дом  № 2 по ул. Авиаторов в г. Нарьян-Маре  Ненецкого автономного округа, привязка проектной документации</t>
  </si>
  <si>
    <t xml:space="preserve">Подпрограмма  "Обеспечение населения Ненецкого автономного округа чистой водой"  </t>
  </si>
  <si>
    <t>Канализационный коллектор по ул.Заводская и ул.Юбилейной до самотечной канализации по ул.Калмыкова в г.Нарьян-Маре</t>
  </si>
  <si>
    <t>Приобретение помещений для маневренного фонда</t>
  </si>
  <si>
    <t>Администрация МО "Городской округ "Город Нарьян-Мар"</t>
  </si>
  <si>
    <t>032</t>
  </si>
  <si>
    <t>Многоквартирный  жилой дом  № 2 по ул. Авиаторов в г. Нарьян-Маре  Ненецкого автономного округа, привязка проектной документации</t>
  </si>
  <si>
    <t>525 82 91</t>
  </si>
  <si>
    <t>Приобретение материалов и комплектующих для обустройства локальной ливневой канализации</t>
  </si>
  <si>
    <t xml:space="preserve"> Муниципальная программа муниципального образования "Городской округ "Город Нарьян-Мар"   "Энергоэффективность и развитие энергетики"</t>
  </si>
  <si>
    <r>
      <t xml:space="preserve">795 81 </t>
    </r>
    <r>
      <rPr>
        <i/>
        <sz val="8"/>
        <rFont val="Arial"/>
        <family val="2"/>
      </rPr>
      <t>00</t>
    </r>
  </si>
  <si>
    <t>Устройство автономного отопления с подключением газового отопительного котла в бане № 3 по ул. 60 лет СССР в г. Нарьян-Маре, с разработкой ПСД</t>
  </si>
  <si>
    <t xml:space="preserve"> </t>
  </si>
  <si>
    <t xml:space="preserve"> в ред. Решения № 38-р от 25.12.2014г.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</si>
</sst>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i/>
      <sz val="10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sz val="9"/>
      <name val="Arial Cyr"/>
      <family val="2"/>
    </font>
    <font>
      <sz val="9"/>
      <name val="Arial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11" fillId="0" borderId="12" xfId="54" applyNumberFormat="1" applyFont="1" applyFill="1" applyBorder="1" applyAlignment="1">
      <alignment horizontal="right" vertical="center" wrapText="1" shrinkToFit="1"/>
      <protection/>
    </xf>
    <xf numFmtId="165" fontId="10" fillId="0" borderId="12" xfId="54" applyNumberFormat="1" applyFont="1" applyFill="1" applyBorder="1" applyAlignment="1">
      <alignment horizontal="right" vertical="center" wrapText="1" shrinkToFi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5" fontId="13" fillId="0" borderId="18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vertical="center" wrapText="1"/>
    </xf>
    <xf numFmtId="165" fontId="13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165" fontId="17" fillId="0" borderId="12" xfId="0" applyNumberFormat="1" applyFont="1" applyFill="1" applyBorder="1" applyAlignment="1">
      <alignment vertical="center" wrapText="1"/>
    </xf>
    <xf numFmtId="0" fontId="17" fillId="0" borderId="14" xfId="54" applyFont="1" applyFill="1" applyBorder="1" applyAlignment="1">
      <alignment horizontal="left" vertical="center" wrapText="1"/>
      <protection/>
    </xf>
    <xf numFmtId="0" fontId="18" fillId="0" borderId="14" xfId="53" applyFont="1" applyFill="1" applyBorder="1" applyAlignment="1">
      <alignment horizontal="left" vertical="center" wrapText="1"/>
      <protection/>
    </xf>
    <xf numFmtId="165" fontId="18" fillId="0" borderId="12" xfId="54" applyNumberFormat="1" applyFont="1" applyFill="1" applyBorder="1" applyAlignment="1">
      <alignment horizontal="right" vertical="center" wrapText="1" shrinkToFit="1"/>
      <protection/>
    </xf>
    <xf numFmtId="49" fontId="13" fillId="0" borderId="2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right" vertical="center" wrapText="1"/>
    </xf>
    <xf numFmtId="165" fontId="12" fillId="0" borderId="12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165" fontId="13" fillId="0" borderId="25" xfId="0" applyNumberFormat="1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1" fontId="10" fillId="0" borderId="17" xfId="54" applyNumberFormat="1" applyFont="1" applyFill="1" applyBorder="1" applyAlignment="1">
      <alignment horizontal="center" vertical="center" wrapText="1" shrinkToFit="1"/>
      <protection/>
    </xf>
    <xf numFmtId="0" fontId="24" fillId="0" borderId="0" xfId="0" applyFont="1" applyAlignment="1">
      <alignment vertical="center" wrapText="1"/>
    </xf>
    <xf numFmtId="165" fontId="24" fillId="0" borderId="0" xfId="0" applyNumberFormat="1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5" fontId="2" fillId="0" borderId="18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 wrapText="1"/>
    </xf>
    <xf numFmtId="16" fontId="1" fillId="0" borderId="2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165" fontId="5" fillId="0" borderId="18" xfId="0" applyNumberFormat="1" applyFont="1" applyFill="1" applyBorder="1" applyAlignment="1">
      <alignment vertical="center" wrapText="1"/>
    </xf>
    <xf numFmtId="165" fontId="1" fillId="0" borderId="18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ГО 2011 таблицы 28.06.11" xfId="53"/>
    <cellStyle name="Обычный_чистая вод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tabSelected="1" zoomScalePageLayoutView="0" workbookViewId="0" topLeftCell="A1">
      <selection activeCell="I5" sqref="I5"/>
    </sheetView>
  </sheetViews>
  <sheetFormatPr defaultColWidth="9.125" defaultRowHeight="12.75"/>
  <cols>
    <col min="1" max="1" width="4.50390625" style="10" customWidth="1"/>
    <col min="2" max="2" width="57.875" style="2" customWidth="1"/>
    <col min="3" max="3" width="11.125" style="2" customWidth="1"/>
    <col min="4" max="4" width="7.125" style="2" customWidth="1"/>
    <col min="5" max="5" width="9.00390625" style="2" customWidth="1"/>
    <col min="6" max="6" width="8.50390625" style="2" customWidth="1"/>
    <col min="7" max="7" width="10.875" style="2" customWidth="1"/>
    <col min="8" max="8" width="19.125" style="11" customWidth="1"/>
    <col min="9" max="9" width="11.375" style="59" customWidth="1"/>
    <col min="10" max="16384" width="9.125" style="2" customWidth="1"/>
  </cols>
  <sheetData>
    <row r="1" spans="6:8" ht="12.75">
      <c r="F1" s="106" t="s">
        <v>154</v>
      </c>
      <c r="G1" s="106"/>
      <c r="H1" s="106"/>
    </row>
    <row r="2" spans="4:8" ht="12.75" customHeight="1">
      <c r="D2" s="108" t="s">
        <v>54</v>
      </c>
      <c r="E2" s="108"/>
      <c r="F2" s="108"/>
      <c r="G2" s="108"/>
      <c r="H2" s="108"/>
    </row>
    <row r="3" spans="4:8" ht="12.75" customHeight="1">
      <c r="D3" s="108" t="s">
        <v>20</v>
      </c>
      <c r="E3" s="108"/>
      <c r="F3" s="108"/>
      <c r="G3" s="108"/>
      <c r="H3" s="108"/>
    </row>
    <row r="4" spans="4:8" ht="12.75" customHeight="1">
      <c r="D4" s="108" t="s">
        <v>113</v>
      </c>
      <c r="E4" s="108"/>
      <c r="F4" s="108"/>
      <c r="G4" s="108"/>
      <c r="H4" s="108"/>
    </row>
    <row r="5" spans="4:8" ht="13.5" customHeight="1">
      <c r="D5" s="109" t="s">
        <v>155</v>
      </c>
      <c r="E5" s="109"/>
      <c r="F5" s="109"/>
      <c r="G5" s="109"/>
      <c r="H5" s="109"/>
    </row>
    <row r="6" ht="15" customHeight="1"/>
    <row r="7" spans="1:8" ht="86.25" customHeight="1">
      <c r="A7" s="107" t="s">
        <v>84</v>
      </c>
      <c r="B7" s="107"/>
      <c r="C7" s="107"/>
      <c r="D7" s="107"/>
      <c r="E7" s="107"/>
      <c r="F7" s="107"/>
      <c r="G7" s="107"/>
      <c r="H7" s="107"/>
    </row>
    <row r="8" spans="2:8" ht="6" customHeight="1">
      <c r="B8" s="12"/>
      <c r="C8" s="12"/>
      <c r="D8" s="12"/>
      <c r="E8" s="12"/>
      <c r="F8" s="12"/>
      <c r="G8" s="12"/>
      <c r="H8" s="13"/>
    </row>
    <row r="9" ht="3.75" customHeight="1" thickBot="1">
      <c r="H9" s="14"/>
    </row>
    <row r="10" spans="1:8" ht="52.5" customHeight="1" thickBot="1">
      <c r="A10" s="95" t="s">
        <v>32</v>
      </c>
      <c r="B10" s="96" t="s">
        <v>0</v>
      </c>
      <c r="C10" s="97" t="s">
        <v>3</v>
      </c>
      <c r="D10" s="97" t="s">
        <v>1</v>
      </c>
      <c r="E10" s="97" t="s">
        <v>4</v>
      </c>
      <c r="F10" s="97" t="s">
        <v>16</v>
      </c>
      <c r="G10" s="97" t="s">
        <v>44</v>
      </c>
      <c r="H10" s="98" t="s">
        <v>2</v>
      </c>
    </row>
    <row r="11" spans="1:8" ht="21.75" customHeight="1">
      <c r="A11" s="62"/>
      <c r="B11" s="63" t="s">
        <v>122</v>
      </c>
      <c r="C11" s="64"/>
      <c r="D11" s="64"/>
      <c r="E11" s="64"/>
      <c r="F11" s="64"/>
      <c r="G11" s="65"/>
      <c r="H11" s="66">
        <f>H12+H213</f>
        <v>1125164.7999999998</v>
      </c>
    </row>
    <row r="12" spans="1:8" ht="77.25" customHeight="1">
      <c r="A12" s="67" t="s">
        <v>83</v>
      </c>
      <c r="B12" s="68" t="s">
        <v>127</v>
      </c>
      <c r="C12" s="99" t="s">
        <v>35</v>
      </c>
      <c r="D12" s="100"/>
      <c r="E12" s="100"/>
      <c r="F12" s="100"/>
      <c r="G12" s="101"/>
      <c r="H12" s="102">
        <f>H40+H139+H147+H20+H13</f>
        <v>924313.7999999999</v>
      </c>
    </row>
    <row r="13" spans="1:8" ht="31.5" customHeight="1" hidden="1">
      <c r="A13" s="73">
        <v>1</v>
      </c>
      <c r="B13" s="80" t="s">
        <v>123</v>
      </c>
      <c r="C13" s="88" t="s">
        <v>124</v>
      </c>
      <c r="D13" s="89"/>
      <c r="E13" s="89"/>
      <c r="F13" s="89"/>
      <c r="G13" s="83"/>
      <c r="H13" s="103">
        <f>H14</f>
        <v>0</v>
      </c>
    </row>
    <row r="14" spans="1:8" ht="42" customHeight="1" hidden="1">
      <c r="A14" s="50"/>
      <c r="B14" s="85" t="s">
        <v>15</v>
      </c>
      <c r="C14" s="29"/>
      <c r="D14" s="30" t="s">
        <v>13</v>
      </c>
      <c r="E14" s="30"/>
      <c r="F14" s="30"/>
      <c r="G14" s="38"/>
      <c r="H14" s="51">
        <f>H16</f>
        <v>0</v>
      </c>
    </row>
    <row r="15" spans="1:8" ht="17.25" customHeight="1" hidden="1">
      <c r="A15" s="50"/>
      <c r="B15" s="57" t="s">
        <v>117</v>
      </c>
      <c r="C15" s="29"/>
      <c r="D15" s="30" t="s">
        <v>13</v>
      </c>
      <c r="E15" s="30" t="s">
        <v>6</v>
      </c>
      <c r="F15" s="30" t="s">
        <v>7</v>
      </c>
      <c r="G15" s="38"/>
      <c r="H15" s="52">
        <f>H16</f>
        <v>0</v>
      </c>
    </row>
    <row r="16" spans="1:8" ht="24.75" customHeight="1" hidden="1">
      <c r="A16" s="50"/>
      <c r="B16" s="42" t="s">
        <v>126</v>
      </c>
      <c r="C16" s="29"/>
      <c r="D16" s="30" t="s">
        <v>13</v>
      </c>
      <c r="E16" s="30" t="s">
        <v>6</v>
      </c>
      <c r="F16" s="30" t="s">
        <v>7</v>
      </c>
      <c r="G16" s="38"/>
      <c r="H16" s="55">
        <f>H17</f>
        <v>0</v>
      </c>
    </row>
    <row r="17" spans="1:8" ht="22.5" customHeight="1" hidden="1">
      <c r="A17" s="50"/>
      <c r="B17" s="56" t="s">
        <v>115</v>
      </c>
      <c r="C17" s="17"/>
      <c r="D17" s="18" t="s">
        <v>13</v>
      </c>
      <c r="E17" s="18" t="s">
        <v>6</v>
      </c>
      <c r="F17" s="18" t="s">
        <v>7</v>
      </c>
      <c r="G17" s="37" t="s">
        <v>45</v>
      </c>
      <c r="H17" s="26">
        <f>H19</f>
        <v>0</v>
      </c>
    </row>
    <row r="18" spans="1:8" ht="12.75" customHeight="1" hidden="1">
      <c r="A18" s="50"/>
      <c r="B18" s="7" t="s">
        <v>8</v>
      </c>
      <c r="C18" s="23"/>
      <c r="D18" s="24"/>
      <c r="E18" s="24"/>
      <c r="F18" s="24"/>
      <c r="G18" s="36"/>
      <c r="H18" s="25"/>
    </row>
    <row r="19" spans="1:8" ht="13.5" customHeight="1" hidden="1">
      <c r="A19" s="50"/>
      <c r="B19" s="7" t="s">
        <v>10</v>
      </c>
      <c r="C19" s="17" t="s">
        <v>124</v>
      </c>
      <c r="D19" s="18" t="s">
        <v>13</v>
      </c>
      <c r="E19" s="18" t="s">
        <v>6</v>
      </c>
      <c r="F19" s="18" t="s">
        <v>7</v>
      </c>
      <c r="G19" s="37" t="s">
        <v>45</v>
      </c>
      <c r="H19" s="26"/>
    </row>
    <row r="20" spans="1:8" ht="32.25" customHeight="1">
      <c r="A20" s="73">
        <v>1</v>
      </c>
      <c r="B20" s="74" t="s">
        <v>76</v>
      </c>
      <c r="C20" s="75" t="s">
        <v>129</v>
      </c>
      <c r="D20" s="76"/>
      <c r="E20" s="76"/>
      <c r="F20" s="76"/>
      <c r="G20" s="77"/>
      <c r="H20" s="78">
        <f>H21</f>
        <v>1428.6</v>
      </c>
    </row>
    <row r="21" spans="1:9" ht="44.25" customHeight="1">
      <c r="A21" s="79" t="s">
        <v>34</v>
      </c>
      <c r="B21" s="80" t="s">
        <v>77</v>
      </c>
      <c r="C21" s="81" t="s">
        <v>130</v>
      </c>
      <c r="D21" s="82"/>
      <c r="E21" s="82"/>
      <c r="F21" s="82"/>
      <c r="G21" s="83"/>
      <c r="H21" s="84">
        <f>H22</f>
        <v>1428.6</v>
      </c>
      <c r="I21" s="60">
        <f>I22+I23</f>
        <v>981.0999999999999</v>
      </c>
    </row>
    <row r="22" spans="1:9" ht="35.25" customHeight="1">
      <c r="A22" s="49"/>
      <c r="B22" s="85" t="s">
        <v>14</v>
      </c>
      <c r="C22" s="29"/>
      <c r="D22" s="30" t="s">
        <v>13</v>
      </c>
      <c r="E22" s="30"/>
      <c r="F22" s="30"/>
      <c r="G22" s="38"/>
      <c r="H22" s="27">
        <f>H23+H34</f>
        <v>1428.6</v>
      </c>
      <c r="I22" s="60">
        <f>H27+H32</f>
        <v>971.3</v>
      </c>
    </row>
    <row r="23" spans="1:9" ht="13.5" customHeight="1">
      <c r="A23" s="49"/>
      <c r="B23" s="57" t="s">
        <v>120</v>
      </c>
      <c r="C23" s="29"/>
      <c r="D23" s="30" t="s">
        <v>13</v>
      </c>
      <c r="E23" s="30" t="s">
        <v>80</v>
      </c>
      <c r="F23" s="30" t="s">
        <v>5</v>
      </c>
      <c r="G23" s="38"/>
      <c r="H23" s="25">
        <f>H29+H24</f>
        <v>981.0999999999999</v>
      </c>
      <c r="I23" s="60">
        <f>H28+H33</f>
        <v>9.8</v>
      </c>
    </row>
    <row r="24" spans="1:8" ht="25.5" customHeight="1">
      <c r="A24" s="86"/>
      <c r="B24" s="40" t="s">
        <v>81</v>
      </c>
      <c r="C24" s="29"/>
      <c r="D24" s="30" t="s">
        <v>13</v>
      </c>
      <c r="E24" s="30" t="s">
        <v>80</v>
      </c>
      <c r="F24" s="30" t="s">
        <v>5</v>
      </c>
      <c r="G24" s="38"/>
      <c r="H24" s="41">
        <f>H27+H28</f>
        <v>0</v>
      </c>
    </row>
    <row r="25" spans="1:8" ht="25.5" customHeight="1">
      <c r="A25" s="86"/>
      <c r="B25" s="56" t="s">
        <v>115</v>
      </c>
      <c r="C25" s="17"/>
      <c r="D25" s="18" t="s">
        <v>13</v>
      </c>
      <c r="E25" s="18" t="s">
        <v>80</v>
      </c>
      <c r="F25" s="18" t="s">
        <v>5</v>
      </c>
      <c r="G25" s="37" t="s">
        <v>45</v>
      </c>
      <c r="H25" s="26">
        <f>H27+H28</f>
        <v>0</v>
      </c>
    </row>
    <row r="26" spans="1:8" ht="13.5" customHeight="1">
      <c r="A26" s="87"/>
      <c r="B26" s="7" t="s">
        <v>8</v>
      </c>
      <c r="C26" s="23"/>
      <c r="D26" s="24"/>
      <c r="E26" s="24"/>
      <c r="F26" s="24"/>
      <c r="G26" s="36"/>
      <c r="H26" s="25"/>
    </row>
    <row r="27" spans="1:8" ht="13.5" customHeight="1">
      <c r="A27" s="50"/>
      <c r="B27" s="7" t="s">
        <v>9</v>
      </c>
      <c r="C27" s="17" t="s">
        <v>78</v>
      </c>
      <c r="D27" s="18" t="s">
        <v>13</v>
      </c>
      <c r="E27" s="18" t="s">
        <v>80</v>
      </c>
      <c r="F27" s="18" t="s">
        <v>5</v>
      </c>
      <c r="G27" s="37" t="s">
        <v>45</v>
      </c>
      <c r="H27" s="26"/>
    </row>
    <row r="28" spans="1:8" ht="13.5" customHeight="1">
      <c r="A28" s="50"/>
      <c r="B28" s="7" t="s">
        <v>10</v>
      </c>
      <c r="C28" s="17" t="s">
        <v>79</v>
      </c>
      <c r="D28" s="18" t="s">
        <v>13</v>
      </c>
      <c r="E28" s="18" t="s">
        <v>80</v>
      </c>
      <c r="F28" s="18" t="s">
        <v>5</v>
      </c>
      <c r="G28" s="37" t="s">
        <v>45</v>
      </c>
      <c r="H28" s="26"/>
    </row>
    <row r="29" spans="1:8" ht="23.25" customHeight="1">
      <c r="A29" s="49"/>
      <c r="B29" s="40" t="s">
        <v>137</v>
      </c>
      <c r="C29" s="29"/>
      <c r="D29" s="30" t="s">
        <v>13</v>
      </c>
      <c r="E29" s="30" t="s">
        <v>80</v>
      </c>
      <c r="F29" s="30" t="s">
        <v>5</v>
      </c>
      <c r="G29" s="38"/>
      <c r="H29" s="41">
        <f>H32+H33</f>
        <v>981.0999999999999</v>
      </c>
    </row>
    <row r="30" spans="1:8" ht="29.25" customHeight="1">
      <c r="A30" s="49"/>
      <c r="B30" s="56" t="s">
        <v>115</v>
      </c>
      <c r="C30" s="17"/>
      <c r="D30" s="18" t="s">
        <v>13</v>
      </c>
      <c r="E30" s="18" t="s">
        <v>80</v>
      </c>
      <c r="F30" s="18" t="s">
        <v>5</v>
      </c>
      <c r="G30" s="37" t="s">
        <v>45</v>
      </c>
      <c r="H30" s="26">
        <f>H32+H33</f>
        <v>981.0999999999999</v>
      </c>
    </row>
    <row r="31" spans="1:8" ht="13.5" customHeight="1">
      <c r="A31" s="50"/>
      <c r="B31" s="7" t="s">
        <v>8</v>
      </c>
      <c r="C31" s="23"/>
      <c r="D31" s="24"/>
      <c r="E31" s="24"/>
      <c r="F31" s="24"/>
      <c r="G31" s="36"/>
      <c r="H31" s="25"/>
    </row>
    <row r="32" spans="1:8" ht="13.5" customHeight="1">
      <c r="A32" s="87"/>
      <c r="B32" s="7" t="s">
        <v>9</v>
      </c>
      <c r="C32" s="17" t="s">
        <v>78</v>
      </c>
      <c r="D32" s="18" t="s">
        <v>13</v>
      </c>
      <c r="E32" s="18" t="s">
        <v>80</v>
      </c>
      <c r="F32" s="18" t="s">
        <v>5</v>
      </c>
      <c r="G32" s="37" t="s">
        <v>45</v>
      </c>
      <c r="H32" s="26">
        <v>971.3</v>
      </c>
    </row>
    <row r="33" spans="1:8" ht="13.5" customHeight="1">
      <c r="A33" s="87"/>
      <c r="B33" s="7" t="s">
        <v>10</v>
      </c>
      <c r="C33" s="17" t="s">
        <v>79</v>
      </c>
      <c r="D33" s="18" t="s">
        <v>13</v>
      </c>
      <c r="E33" s="18" t="s">
        <v>80</v>
      </c>
      <c r="F33" s="18" t="s">
        <v>5</v>
      </c>
      <c r="G33" s="37" t="s">
        <v>45</v>
      </c>
      <c r="H33" s="26">
        <v>9.8</v>
      </c>
    </row>
    <row r="34" spans="1:8" ht="13.5" customHeight="1">
      <c r="A34" s="50"/>
      <c r="B34" s="47" t="s">
        <v>121</v>
      </c>
      <c r="C34" s="17"/>
      <c r="D34" s="30" t="s">
        <v>13</v>
      </c>
      <c r="E34" s="30" t="s">
        <v>80</v>
      </c>
      <c r="F34" s="30" t="s">
        <v>12</v>
      </c>
      <c r="G34" s="48"/>
      <c r="H34" s="25">
        <f>H35</f>
        <v>447.5</v>
      </c>
    </row>
    <row r="35" spans="1:8" ht="25.5" customHeight="1">
      <c r="A35" s="86"/>
      <c r="B35" s="40" t="s">
        <v>82</v>
      </c>
      <c r="C35" s="29"/>
      <c r="D35" s="30" t="s">
        <v>13</v>
      </c>
      <c r="E35" s="30" t="s">
        <v>80</v>
      </c>
      <c r="F35" s="30" t="s">
        <v>12</v>
      </c>
      <c r="G35" s="38"/>
      <c r="H35" s="41">
        <f>H38+H39</f>
        <v>447.5</v>
      </c>
    </row>
    <row r="36" spans="1:8" ht="24.75" customHeight="1">
      <c r="A36" s="86"/>
      <c r="B36" s="56" t="s">
        <v>115</v>
      </c>
      <c r="C36" s="17"/>
      <c r="D36" s="18" t="s">
        <v>13</v>
      </c>
      <c r="E36" s="18" t="s">
        <v>80</v>
      </c>
      <c r="F36" s="18" t="s">
        <v>12</v>
      </c>
      <c r="G36" s="37" t="s">
        <v>45</v>
      </c>
      <c r="H36" s="26">
        <f>H38+H39</f>
        <v>447.5</v>
      </c>
    </row>
    <row r="37" spans="1:8" ht="13.5" customHeight="1">
      <c r="A37" s="87"/>
      <c r="B37" s="7" t="s">
        <v>8</v>
      </c>
      <c r="C37" s="23"/>
      <c r="D37" s="24"/>
      <c r="E37" s="24"/>
      <c r="F37" s="24"/>
      <c r="G37" s="36"/>
      <c r="H37" s="25"/>
    </row>
    <row r="38" spans="1:8" ht="13.5" customHeight="1">
      <c r="A38" s="50"/>
      <c r="B38" s="7" t="s">
        <v>9</v>
      </c>
      <c r="C38" s="17" t="s">
        <v>78</v>
      </c>
      <c r="D38" s="18" t="s">
        <v>13</v>
      </c>
      <c r="E38" s="18" t="s">
        <v>80</v>
      </c>
      <c r="F38" s="18" t="s">
        <v>12</v>
      </c>
      <c r="G38" s="37" t="s">
        <v>45</v>
      </c>
      <c r="H38" s="26">
        <v>443</v>
      </c>
    </row>
    <row r="39" spans="1:8" ht="13.5" customHeight="1">
      <c r="A39" s="50"/>
      <c r="B39" s="7" t="s">
        <v>10</v>
      </c>
      <c r="C39" s="17" t="s">
        <v>79</v>
      </c>
      <c r="D39" s="18" t="s">
        <v>13</v>
      </c>
      <c r="E39" s="18" t="s">
        <v>80</v>
      </c>
      <c r="F39" s="18" t="s">
        <v>12</v>
      </c>
      <c r="G39" s="37" t="s">
        <v>45</v>
      </c>
      <c r="H39" s="26">
        <v>4.5</v>
      </c>
    </row>
    <row r="40" spans="1:9" s="15" customFormat="1" ht="60.75" customHeight="1">
      <c r="A40" s="73">
        <v>2</v>
      </c>
      <c r="B40" s="74" t="s">
        <v>56</v>
      </c>
      <c r="C40" s="75" t="s">
        <v>40</v>
      </c>
      <c r="D40" s="76"/>
      <c r="E40" s="76"/>
      <c r="F40" s="76"/>
      <c r="G40" s="77"/>
      <c r="H40" s="78">
        <f>H41+H66+H106</f>
        <v>883460.5</v>
      </c>
      <c r="I40" s="59"/>
    </row>
    <row r="41" spans="1:9" s="16" customFormat="1" ht="56.25" customHeight="1">
      <c r="A41" s="79" t="s">
        <v>125</v>
      </c>
      <c r="B41" s="80" t="s">
        <v>52</v>
      </c>
      <c r="C41" s="81" t="s">
        <v>41</v>
      </c>
      <c r="D41" s="82"/>
      <c r="E41" s="82"/>
      <c r="F41" s="82"/>
      <c r="G41" s="83"/>
      <c r="H41" s="84">
        <f>H42+H59</f>
        <v>513654.3</v>
      </c>
      <c r="I41" s="60">
        <f>H52+H47+H57</f>
        <v>472244.3</v>
      </c>
    </row>
    <row r="42" spans="1:9" s="21" customFormat="1" ht="36.75" customHeight="1">
      <c r="A42" s="49"/>
      <c r="B42" s="85" t="s">
        <v>14</v>
      </c>
      <c r="C42" s="29"/>
      <c r="D42" s="30" t="s">
        <v>13</v>
      </c>
      <c r="E42" s="30"/>
      <c r="F42" s="30"/>
      <c r="G42" s="38"/>
      <c r="H42" s="27">
        <f>H49+H44+H54</f>
        <v>486850.1</v>
      </c>
      <c r="I42" s="60">
        <f>H53+H48+H58</f>
        <v>14605.8</v>
      </c>
    </row>
    <row r="43" spans="1:9" s="21" customFormat="1" ht="15" customHeight="1">
      <c r="A43" s="49"/>
      <c r="B43" s="57" t="s">
        <v>116</v>
      </c>
      <c r="C43" s="29"/>
      <c r="D43" s="30" t="s">
        <v>13</v>
      </c>
      <c r="E43" s="30" t="s">
        <v>11</v>
      </c>
      <c r="F43" s="30" t="s">
        <v>5</v>
      </c>
      <c r="G43" s="38"/>
      <c r="H43" s="25">
        <f>H49+H44+H54</f>
        <v>486850.1</v>
      </c>
      <c r="I43" s="59"/>
    </row>
    <row r="44" spans="1:9" s="21" customFormat="1" ht="33" customHeight="1" hidden="1">
      <c r="A44" s="49"/>
      <c r="B44" s="40" t="s">
        <v>57</v>
      </c>
      <c r="C44" s="29"/>
      <c r="D44" s="30" t="s">
        <v>13</v>
      </c>
      <c r="E44" s="30" t="s">
        <v>11</v>
      </c>
      <c r="F44" s="30" t="s">
        <v>5</v>
      </c>
      <c r="G44" s="38"/>
      <c r="H44" s="41">
        <f>H47+H48</f>
        <v>0</v>
      </c>
      <c r="I44" s="59"/>
    </row>
    <row r="45" spans="1:9" s="21" customFormat="1" ht="24.75" customHeight="1" hidden="1">
      <c r="A45" s="49"/>
      <c r="B45" s="56" t="s">
        <v>115</v>
      </c>
      <c r="C45" s="17"/>
      <c r="D45" s="18" t="s">
        <v>13</v>
      </c>
      <c r="E45" s="18" t="s">
        <v>11</v>
      </c>
      <c r="F45" s="18" t="s">
        <v>5</v>
      </c>
      <c r="G45" s="37" t="s">
        <v>45</v>
      </c>
      <c r="H45" s="26">
        <f>H47+H48</f>
        <v>0</v>
      </c>
      <c r="I45" s="59"/>
    </row>
    <row r="46" spans="1:9" s="21" customFormat="1" ht="15" customHeight="1" hidden="1">
      <c r="A46" s="49"/>
      <c r="B46" s="7" t="s">
        <v>8</v>
      </c>
      <c r="C46" s="23"/>
      <c r="D46" s="24"/>
      <c r="E46" s="24"/>
      <c r="F46" s="24"/>
      <c r="G46" s="36"/>
      <c r="H46" s="25"/>
      <c r="I46" s="59"/>
    </row>
    <row r="47" spans="1:9" s="21" customFormat="1" ht="11.25" customHeight="1" hidden="1">
      <c r="A47" s="49"/>
      <c r="B47" s="7" t="s">
        <v>9</v>
      </c>
      <c r="C47" s="17" t="s">
        <v>22</v>
      </c>
      <c r="D47" s="18" t="s">
        <v>13</v>
      </c>
      <c r="E47" s="18" t="s">
        <v>11</v>
      </c>
      <c r="F47" s="18" t="s">
        <v>5</v>
      </c>
      <c r="G47" s="37" t="s">
        <v>45</v>
      </c>
      <c r="H47" s="26"/>
      <c r="I47" s="59"/>
    </row>
    <row r="48" spans="1:9" s="21" customFormat="1" ht="11.25" customHeight="1" hidden="1">
      <c r="A48" s="49"/>
      <c r="B48" s="7" t="s">
        <v>10</v>
      </c>
      <c r="C48" s="17" t="s">
        <v>23</v>
      </c>
      <c r="D48" s="18" t="s">
        <v>13</v>
      </c>
      <c r="E48" s="18" t="s">
        <v>11</v>
      </c>
      <c r="F48" s="18" t="s">
        <v>5</v>
      </c>
      <c r="G48" s="37" t="s">
        <v>45</v>
      </c>
      <c r="H48" s="26"/>
      <c r="I48" s="59"/>
    </row>
    <row r="49" spans="1:9" s="21" customFormat="1" ht="25.5" customHeight="1">
      <c r="A49" s="49"/>
      <c r="B49" s="40" t="s">
        <v>21</v>
      </c>
      <c r="C49" s="29"/>
      <c r="D49" s="30" t="s">
        <v>13</v>
      </c>
      <c r="E49" s="30" t="s">
        <v>11</v>
      </c>
      <c r="F49" s="30" t="s">
        <v>5</v>
      </c>
      <c r="G49" s="38"/>
      <c r="H49" s="41">
        <f>H52+H53</f>
        <v>329665.5</v>
      </c>
      <c r="I49" s="59"/>
    </row>
    <row r="50" spans="1:9" s="21" customFormat="1" ht="27.75" customHeight="1">
      <c r="A50" s="49"/>
      <c r="B50" s="56" t="s">
        <v>115</v>
      </c>
      <c r="C50" s="17"/>
      <c r="D50" s="18" t="s">
        <v>13</v>
      </c>
      <c r="E50" s="18" t="s">
        <v>11</v>
      </c>
      <c r="F50" s="18" t="s">
        <v>5</v>
      </c>
      <c r="G50" s="37" t="s">
        <v>45</v>
      </c>
      <c r="H50" s="26">
        <f>H52+H53</f>
        <v>329665.5</v>
      </c>
      <c r="I50" s="59"/>
    </row>
    <row r="51" spans="1:9" s="22" customFormat="1" ht="10.5" customHeight="1">
      <c r="A51" s="50"/>
      <c r="B51" s="7" t="s">
        <v>8</v>
      </c>
      <c r="C51" s="23"/>
      <c r="D51" s="24"/>
      <c r="E51" s="24"/>
      <c r="F51" s="24"/>
      <c r="G51" s="36"/>
      <c r="H51" s="25"/>
      <c r="I51" s="59"/>
    </row>
    <row r="52" spans="1:9" s="19" customFormat="1" ht="12.75" customHeight="1">
      <c r="A52" s="87"/>
      <c r="B52" s="7" t="s">
        <v>9</v>
      </c>
      <c r="C52" s="17" t="s">
        <v>22</v>
      </c>
      <c r="D52" s="18" t="s">
        <v>13</v>
      </c>
      <c r="E52" s="18" t="s">
        <v>11</v>
      </c>
      <c r="F52" s="18" t="s">
        <v>5</v>
      </c>
      <c r="G52" s="37" t="s">
        <v>45</v>
      </c>
      <c r="H52" s="26">
        <f>235646.5-15871+200000-100000</f>
        <v>319775.5</v>
      </c>
      <c r="I52" s="59"/>
    </row>
    <row r="53" spans="1:9" s="19" customFormat="1" ht="10.5" customHeight="1">
      <c r="A53" s="87"/>
      <c r="B53" s="7" t="s">
        <v>10</v>
      </c>
      <c r="C53" s="17" t="s">
        <v>23</v>
      </c>
      <c r="D53" s="18" t="s">
        <v>13</v>
      </c>
      <c r="E53" s="18" t="s">
        <v>11</v>
      </c>
      <c r="F53" s="18" t="s">
        <v>5</v>
      </c>
      <c r="G53" s="37" t="s">
        <v>45</v>
      </c>
      <c r="H53" s="26">
        <f>12982.8-3092.8</f>
        <v>9890</v>
      </c>
      <c r="I53" s="59"/>
    </row>
    <row r="54" spans="1:9" s="22" customFormat="1" ht="11.25">
      <c r="A54" s="50"/>
      <c r="B54" s="40" t="s">
        <v>68</v>
      </c>
      <c r="C54" s="29"/>
      <c r="D54" s="30" t="s">
        <v>13</v>
      </c>
      <c r="E54" s="30" t="s">
        <v>11</v>
      </c>
      <c r="F54" s="30" t="s">
        <v>5</v>
      </c>
      <c r="G54" s="38"/>
      <c r="H54" s="41">
        <f>H57+H58</f>
        <v>157184.59999999998</v>
      </c>
      <c r="I54" s="59"/>
    </row>
    <row r="55" spans="1:9" s="22" customFormat="1" ht="20.25">
      <c r="A55" s="50"/>
      <c r="B55" s="56" t="s">
        <v>115</v>
      </c>
      <c r="C55" s="17"/>
      <c r="D55" s="18" t="s">
        <v>13</v>
      </c>
      <c r="E55" s="18" t="s">
        <v>11</v>
      </c>
      <c r="F55" s="18" t="s">
        <v>5</v>
      </c>
      <c r="G55" s="37" t="s">
        <v>45</v>
      </c>
      <c r="H55" s="26">
        <f>H57+H58</f>
        <v>157184.59999999998</v>
      </c>
      <c r="I55" s="59"/>
    </row>
    <row r="56" spans="1:9" s="22" customFormat="1" ht="9.75">
      <c r="A56" s="50"/>
      <c r="B56" s="7" t="s">
        <v>8</v>
      </c>
      <c r="C56" s="23"/>
      <c r="D56" s="24"/>
      <c r="E56" s="24"/>
      <c r="F56" s="24"/>
      <c r="G56" s="36"/>
      <c r="H56" s="25"/>
      <c r="I56" s="59"/>
    </row>
    <row r="57" spans="1:9" s="22" customFormat="1" ht="9.75">
      <c r="A57" s="50"/>
      <c r="B57" s="7" t="s">
        <v>9</v>
      </c>
      <c r="C57" s="17" t="s">
        <v>22</v>
      </c>
      <c r="D57" s="18" t="s">
        <v>13</v>
      </c>
      <c r="E57" s="18" t="s">
        <v>11</v>
      </c>
      <c r="F57" s="18" t="s">
        <v>5</v>
      </c>
      <c r="G57" s="37" t="s">
        <v>45</v>
      </c>
      <c r="H57" s="26">
        <f>27083+125385.8</f>
        <v>152468.8</v>
      </c>
      <c r="I57" s="59"/>
    </row>
    <row r="58" spans="1:9" s="22" customFormat="1" ht="9.75">
      <c r="A58" s="50"/>
      <c r="B58" s="7" t="s">
        <v>10</v>
      </c>
      <c r="C58" s="17" t="s">
        <v>23</v>
      </c>
      <c r="D58" s="18" t="s">
        <v>13</v>
      </c>
      <c r="E58" s="18" t="s">
        <v>11</v>
      </c>
      <c r="F58" s="18" t="s">
        <v>5</v>
      </c>
      <c r="G58" s="37" t="s">
        <v>45</v>
      </c>
      <c r="H58" s="26">
        <f>4715.6+0.2</f>
        <v>4715.8</v>
      </c>
      <c r="I58" s="59"/>
    </row>
    <row r="59" spans="1:9" s="22" customFormat="1" ht="21" customHeight="1">
      <c r="A59" s="50"/>
      <c r="B59" s="85" t="s">
        <v>146</v>
      </c>
      <c r="C59" s="29"/>
      <c r="D59" s="30" t="s">
        <v>147</v>
      </c>
      <c r="E59" s="30"/>
      <c r="F59" s="30"/>
      <c r="G59" s="38"/>
      <c r="H59" s="27">
        <f>H60</f>
        <v>26804.2</v>
      </c>
      <c r="I59" s="59"/>
    </row>
    <row r="60" spans="1:9" s="22" customFormat="1" ht="11.25">
      <c r="A60" s="50"/>
      <c r="B60" s="57" t="s">
        <v>116</v>
      </c>
      <c r="C60" s="29"/>
      <c r="D60" s="30" t="s">
        <v>147</v>
      </c>
      <c r="E60" s="30" t="s">
        <v>11</v>
      </c>
      <c r="F60" s="30" t="s">
        <v>5</v>
      </c>
      <c r="G60" s="38"/>
      <c r="H60" s="25">
        <f>H61</f>
        <v>26804.2</v>
      </c>
      <c r="I60" s="59"/>
    </row>
    <row r="61" spans="1:9" s="22" customFormat="1" ht="11.25">
      <c r="A61" s="50"/>
      <c r="B61" s="40" t="s">
        <v>145</v>
      </c>
      <c r="C61" s="29"/>
      <c r="D61" s="30" t="s">
        <v>147</v>
      </c>
      <c r="E61" s="30" t="s">
        <v>11</v>
      </c>
      <c r="F61" s="30" t="s">
        <v>5</v>
      </c>
      <c r="G61" s="38"/>
      <c r="H61" s="41">
        <f>H64+H65</f>
        <v>26804.2</v>
      </c>
      <c r="I61" s="59"/>
    </row>
    <row r="62" spans="1:9" s="22" customFormat="1" ht="20.25">
      <c r="A62" s="50"/>
      <c r="B62" s="56" t="s">
        <v>115</v>
      </c>
      <c r="C62" s="17"/>
      <c r="D62" s="18" t="s">
        <v>147</v>
      </c>
      <c r="E62" s="18" t="s">
        <v>11</v>
      </c>
      <c r="F62" s="18" t="s">
        <v>5</v>
      </c>
      <c r="G62" s="37" t="s">
        <v>45</v>
      </c>
      <c r="H62" s="26">
        <f>H64+H65</f>
        <v>26804.2</v>
      </c>
      <c r="I62" s="59"/>
    </row>
    <row r="63" spans="1:9" s="22" customFormat="1" ht="9.75">
      <c r="A63" s="50"/>
      <c r="B63" s="7" t="s">
        <v>8</v>
      </c>
      <c r="C63" s="23"/>
      <c r="D63" s="24"/>
      <c r="E63" s="24"/>
      <c r="F63" s="24"/>
      <c r="G63" s="36"/>
      <c r="H63" s="25"/>
      <c r="I63" s="59"/>
    </row>
    <row r="64" spans="1:9" s="22" customFormat="1" ht="9.75">
      <c r="A64" s="50"/>
      <c r="B64" s="7" t="s">
        <v>9</v>
      </c>
      <c r="C64" s="17" t="s">
        <v>22</v>
      </c>
      <c r="D64" s="18" t="s">
        <v>147</v>
      </c>
      <c r="E64" s="18" t="s">
        <v>11</v>
      </c>
      <c r="F64" s="18" t="s">
        <v>5</v>
      </c>
      <c r="G64" s="37" t="s">
        <v>45</v>
      </c>
      <c r="H64" s="26">
        <v>26000</v>
      </c>
      <c r="I64" s="59"/>
    </row>
    <row r="65" spans="1:9" s="22" customFormat="1" ht="9.75">
      <c r="A65" s="50"/>
      <c r="B65" s="7" t="s">
        <v>10</v>
      </c>
      <c r="C65" s="17" t="s">
        <v>23</v>
      </c>
      <c r="D65" s="18" t="s">
        <v>147</v>
      </c>
      <c r="E65" s="18" t="s">
        <v>11</v>
      </c>
      <c r="F65" s="18" t="s">
        <v>5</v>
      </c>
      <c r="G65" s="37" t="s">
        <v>45</v>
      </c>
      <c r="H65" s="26">
        <v>804.2</v>
      </c>
      <c r="I65" s="59"/>
    </row>
    <row r="66" spans="1:9" ht="39">
      <c r="A66" s="73" t="s">
        <v>140</v>
      </c>
      <c r="B66" s="80" t="s">
        <v>51</v>
      </c>
      <c r="C66" s="81" t="s">
        <v>46</v>
      </c>
      <c r="D66" s="82"/>
      <c r="E66" s="82"/>
      <c r="F66" s="82"/>
      <c r="G66" s="83"/>
      <c r="H66" s="84">
        <f>H67</f>
        <v>82639.1</v>
      </c>
      <c r="I66" s="60"/>
    </row>
    <row r="67" spans="1:9" s="28" customFormat="1" ht="33.75">
      <c r="A67" s="86"/>
      <c r="B67" s="85" t="s">
        <v>19</v>
      </c>
      <c r="C67" s="29"/>
      <c r="D67" s="30" t="s">
        <v>13</v>
      </c>
      <c r="E67" s="30"/>
      <c r="F67" s="30"/>
      <c r="G67" s="38"/>
      <c r="H67" s="27">
        <f>H68++H84+H100</f>
        <v>82639.1</v>
      </c>
      <c r="I67" s="60">
        <f>I69+I85+I101</f>
        <v>80159.60000000002</v>
      </c>
    </row>
    <row r="68" spans="1:9" s="28" customFormat="1" ht="11.25">
      <c r="A68" s="86"/>
      <c r="B68" s="57" t="s">
        <v>117</v>
      </c>
      <c r="C68" s="29"/>
      <c r="D68" s="30" t="s">
        <v>13</v>
      </c>
      <c r="E68" s="30" t="s">
        <v>6</v>
      </c>
      <c r="F68" s="30" t="s">
        <v>7</v>
      </c>
      <c r="G68" s="38"/>
      <c r="H68" s="25">
        <f>H69+H79+H74</f>
        <v>37822.60000000001</v>
      </c>
      <c r="I68" s="60"/>
    </row>
    <row r="69" spans="1:9" s="21" customFormat="1" ht="41.25" customHeight="1">
      <c r="A69" s="49"/>
      <c r="B69" s="40" t="s">
        <v>30</v>
      </c>
      <c r="C69" s="29"/>
      <c r="D69" s="30" t="s">
        <v>13</v>
      </c>
      <c r="E69" s="30" t="s">
        <v>6</v>
      </c>
      <c r="F69" s="30" t="s">
        <v>7</v>
      </c>
      <c r="G69" s="38"/>
      <c r="H69" s="41">
        <f>H72+H73</f>
        <v>4238.900000000012</v>
      </c>
      <c r="I69" s="60">
        <f>H72+H82+H77</f>
        <v>36687.80000000002</v>
      </c>
    </row>
    <row r="70" spans="1:9" s="21" customFormat="1" ht="20.25">
      <c r="A70" s="49"/>
      <c r="B70" s="56" t="s">
        <v>115</v>
      </c>
      <c r="C70" s="17"/>
      <c r="D70" s="18" t="s">
        <v>13</v>
      </c>
      <c r="E70" s="18" t="s">
        <v>6</v>
      </c>
      <c r="F70" s="18" t="s">
        <v>7</v>
      </c>
      <c r="G70" s="37" t="s">
        <v>45</v>
      </c>
      <c r="H70" s="26">
        <f>H72+H73</f>
        <v>4238.900000000012</v>
      </c>
      <c r="I70" s="60">
        <f>H73+H83+H78</f>
        <v>1134.8000000000002</v>
      </c>
    </row>
    <row r="71" spans="1:9" s="22" customFormat="1" ht="9.75">
      <c r="A71" s="50"/>
      <c r="B71" s="7" t="s">
        <v>8</v>
      </c>
      <c r="C71" s="23"/>
      <c r="D71" s="24"/>
      <c r="E71" s="24"/>
      <c r="F71" s="24"/>
      <c r="G71" s="36"/>
      <c r="H71" s="25"/>
      <c r="I71" s="59"/>
    </row>
    <row r="72" spans="1:9" s="19" customFormat="1" ht="9.75">
      <c r="A72" s="87"/>
      <c r="B72" s="7" t="s">
        <v>9</v>
      </c>
      <c r="C72" s="17" t="s">
        <v>24</v>
      </c>
      <c r="D72" s="18" t="s">
        <v>13</v>
      </c>
      <c r="E72" s="18" t="s">
        <v>6</v>
      </c>
      <c r="F72" s="18" t="s">
        <v>7</v>
      </c>
      <c r="G72" s="37" t="s">
        <v>45</v>
      </c>
      <c r="H72" s="26">
        <f>71551.6+219.1-67659</f>
        <v>4111.700000000012</v>
      </c>
      <c r="I72" s="59"/>
    </row>
    <row r="73" spans="1:9" s="19" customFormat="1" ht="9.75">
      <c r="A73" s="87"/>
      <c r="B73" s="7" t="s">
        <v>10</v>
      </c>
      <c r="C73" s="17" t="s">
        <v>25</v>
      </c>
      <c r="D73" s="18" t="s">
        <v>13</v>
      </c>
      <c r="E73" s="18" t="s">
        <v>6</v>
      </c>
      <c r="F73" s="18" t="s">
        <v>7</v>
      </c>
      <c r="G73" s="37" t="s">
        <v>45</v>
      </c>
      <c r="H73" s="26">
        <f>2213+6.8-2092.6</f>
        <v>127.20000000000027</v>
      </c>
      <c r="I73" s="59"/>
    </row>
    <row r="74" spans="1:9" s="19" customFormat="1" ht="33.75">
      <c r="A74" s="86"/>
      <c r="B74" s="43" t="s">
        <v>39</v>
      </c>
      <c r="C74" s="29"/>
      <c r="D74" s="30" t="s">
        <v>13</v>
      </c>
      <c r="E74" s="30" t="s">
        <v>6</v>
      </c>
      <c r="F74" s="30" t="s">
        <v>7</v>
      </c>
      <c r="G74" s="38"/>
      <c r="H74" s="44">
        <f>H77+H78</f>
        <v>28058.2</v>
      </c>
      <c r="I74" s="59"/>
    </row>
    <row r="75" spans="1:9" s="19" customFormat="1" ht="20.25">
      <c r="A75" s="86"/>
      <c r="B75" s="56" t="s">
        <v>115</v>
      </c>
      <c r="C75" s="17"/>
      <c r="D75" s="18" t="s">
        <v>13</v>
      </c>
      <c r="E75" s="18" t="s">
        <v>6</v>
      </c>
      <c r="F75" s="18" t="s">
        <v>7</v>
      </c>
      <c r="G75" s="37" t="s">
        <v>45</v>
      </c>
      <c r="H75" s="26">
        <f>H77+H78</f>
        <v>28058.2</v>
      </c>
      <c r="I75" s="59"/>
    </row>
    <row r="76" spans="1:9" s="19" customFormat="1" ht="12.75">
      <c r="A76" s="104"/>
      <c r="B76" s="7" t="s">
        <v>8</v>
      </c>
      <c r="C76" s="23"/>
      <c r="D76" s="24"/>
      <c r="E76" s="24"/>
      <c r="F76" s="24"/>
      <c r="G76" s="36"/>
      <c r="H76" s="4"/>
      <c r="I76" s="59"/>
    </row>
    <row r="77" spans="1:9" s="19" customFormat="1" ht="9.75">
      <c r="A77" s="87"/>
      <c r="B77" s="7" t="s">
        <v>9</v>
      </c>
      <c r="C77" s="17" t="s">
        <v>24</v>
      </c>
      <c r="D77" s="18" t="s">
        <v>13</v>
      </c>
      <c r="E77" s="18" t="s">
        <v>6</v>
      </c>
      <c r="F77" s="18" t="s">
        <v>7</v>
      </c>
      <c r="G77" s="37" t="s">
        <v>45</v>
      </c>
      <c r="H77" s="26">
        <v>27216.4</v>
      </c>
      <c r="I77" s="59"/>
    </row>
    <row r="78" spans="1:9" s="19" customFormat="1" ht="9.75">
      <c r="A78" s="87"/>
      <c r="B78" s="7" t="s">
        <v>10</v>
      </c>
      <c r="C78" s="17" t="s">
        <v>25</v>
      </c>
      <c r="D78" s="18" t="s">
        <v>13</v>
      </c>
      <c r="E78" s="18" t="s">
        <v>6</v>
      </c>
      <c r="F78" s="18" t="s">
        <v>7</v>
      </c>
      <c r="G78" s="37" t="s">
        <v>45</v>
      </c>
      <c r="H78" s="26">
        <v>841.8</v>
      </c>
      <c r="I78" s="59"/>
    </row>
    <row r="79" spans="1:9" s="28" customFormat="1" ht="37.5" customHeight="1">
      <c r="A79" s="86"/>
      <c r="B79" s="43" t="s">
        <v>26</v>
      </c>
      <c r="C79" s="29"/>
      <c r="D79" s="30" t="s">
        <v>13</v>
      </c>
      <c r="E79" s="30" t="s">
        <v>6</v>
      </c>
      <c r="F79" s="30" t="s">
        <v>7</v>
      </c>
      <c r="G79" s="38"/>
      <c r="H79" s="44">
        <f>H82+H83</f>
        <v>5525.5</v>
      </c>
      <c r="I79" s="59"/>
    </row>
    <row r="80" spans="1:9" s="28" customFormat="1" ht="20.25">
      <c r="A80" s="86"/>
      <c r="B80" s="56" t="s">
        <v>115</v>
      </c>
      <c r="C80" s="17"/>
      <c r="D80" s="18" t="s">
        <v>13</v>
      </c>
      <c r="E80" s="18" t="s">
        <v>6</v>
      </c>
      <c r="F80" s="18" t="s">
        <v>7</v>
      </c>
      <c r="G80" s="37" t="s">
        <v>45</v>
      </c>
      <c r="H80" s="26">
        <f>H82+H83</f>
        <v>5525.5</v>
      </c>
      <c r="I80" s="59"/>
    </row>
    <row r="81" spans="1:9" s="19" customFormat="1" ht="9.75">
      <c r="A81" s="87"/>
      <c r="B81" s="7" t="s">
        <v>8</v>
      </c>
      <c r="C81" s="23"/>
      <c r="D81" s="24"/>
      <c r="E81" s="24"/>
      <c r="F81" s="24"/>
      <c r="G81" s="36"/>
      <c r="H81" s="4"/>
      <c r="I81" s="59"/>
    </row>
    <row r="82" spans="1:9" s="19" customFormat="1" ht="9.75">
      <c r="A82" s="87"/>
      <c r="B82" s="7" t="s">
        <v>9</v>
      </c>
      <c r="C82" s="17" t="s">
        <v>24</v>
      </c>
      <c r="D82" s="18" t="s">
        <v>13</v>
      </c>
      <c r="E82" s="18" t="s">
        <v>6</v>
      </c>
      <c r="F82" s="18" t="s">
        <v>7</v>
      </c>
      <c r="G82" s="37" t="s">
        <v>45</v>
      </c>
      <c r="H82" s="26">
        <v>5359.7</v>
      </c>
      <c r="I82" s="59"/>
    </row>
    <row r="83" spans="1:9" s="19" customFormat="1" ht="9.75">
      <c r="A83" s="87"/>
      <c r="B83" s="7" t="s">
        <v>10</v>
      </c>
      <c r="C83" s="17" t="s">
        <v>25</v>
      </c>
      <c r="D83" s="18" t="s">
        <v>13</v>
      </c>
      <c r="E83" s="18" t="s">
        <v>6</v>
      </c>
      <c r="F83" s="18" t="s">
        <v>7</v>
      </c>
      <c r="G83" s="37" t="s">
        <v>45</v>
      </c>
      <c r="H83" s="26">
        <v>165.8</v>
      </c>
      <c r="I83" s="59"/>
    </row>
    <row r="84" spans="1:9" s="19" customFormat="1" ht="11.25">
      <c r="A84" s="87"/>
      <c r="B84" s="57" t="s">
        <v>118</v>
      </c>
      <c r="C84" s="29"/>
      <c r="D84" s="30" t="s">
        <v>13</v>
      </c>
      <c r="E84" s="30" t="s">
        <v>11</v>
      </c>
      <c r="F84" s="30" t="s">
        <v>12</v>
      </c>
      <c r="G84" s="38"/>
      <c r="H84" s="25">
        <f>H85+H95+H90</f>
        <v>28171.299999999996</v>
      </c>
      <c r="I84" s="59"/>
    </row>
    <row r="85" spans="1:9" s="28" customFormat="1" ht="25.5" customHeight="1">
      <c r="A85" s="86"/>
      <c r="B85" s="43" t="s">
        <v>131</v>
      </c>
      <c r="C85" s="29"/>
      <c r="D85" s="30" t="s">
        <v>13</v>
      </c>
      <c r="E85" s="30" t="s">
        <v>11</v>
      </c>
      <c r="F85" s="30" t="s">
        <v>12</v>
      </c>
      <c r="G85" s="38"/>
      <c r="H85" s="44">
        <f>H88+H89</f>
        <v>25783.499999999996</v>
      </c>
      <c r="I85" s="60">
        <f>H88+H98+H93</f>
        <v>27326</v>
      </c>
    </row>
    <row r="86" spans="1:9" s="28" customFormat="1" ht="27.75" customHeight="1">
      <c r="A86" s="86"/>
      <c r="B86" s="56" t="s">
        <v>115</v>
      </c>
      <c r="C86" s="17"/>
      <c r="D86" s="18" t="s">
        <v>13</v>
      </c>
      <c r="E86" s="18" t="s">
        <v>11</v>
      </c>
      <c r="F86" s="18" t="s">
        <v>12</v>
      </c>
      <c r="G86" s="37" t="s">
        <v>45</v>
      </c>
      <c r="H86" s="26">
        <f>H88+H89</f>
        <v>25783.499999999996</v>
      </c>
      <c r="I86" s="60">
        <f>H89+H99+H94</f>
        <v>845.3</v>
      </c>
    </row>
    <row r="87" spans="1:9" s="19" customFormat="1" ht="9.75">
      <c r="A87" s="87"/>
      <c r="B87" s="7" t="s">
        <v>8</v>
      </c>
      <c r="C87" s="23"/>
      <c r="D87" s="24"/>
      <c r="E87" s="24"/>
      <c r="F87" s="24"/>
      <c r="G87" s="36"/>
      <c r="H87" s="4"/>
      <c r="I87" s="59"/>
    </row>
    <row r="88" spans="1:9" s="19" customFormat="1" ht="9.75">
      <c r="A88" s="87"/>
      <c r="B88" s="7" t="s">
        <v>9</v>
      </c>
      <c r="C88" s="17" t="s">
        <v>24</v>
      </c>
      <c r="D88" s="18" t="s">
        <v>13</v>
      </c>
      <c r="E88" s="18" t="s">
        <v>11</v>
      </c>
      <c r="F88" s="18" t="s">
        <v>12</v>
      </c>
      <c r="G88" s="37" t="s">
        <v>45</v>
      </c>
      <c r="H88" s="5">
        <f>28078.8-3068.9</f>
        <v>25009.899999999998</v>
      </c>
      <c r="I88" s="59"/>
    </row>
    <row r="89" spans="1:9" s="19" customFormat="1" ht="9.75">
      <c r="A89" s="87"/>
      <c r="B89" s="7" t="s">
        <v>10</v>
      </c>
      <c r="C89" s="17" t="s">
        <v>25</v>
      </c>
      <c r="D89" s="18" t="s">
        <v>13</v>
      </c>
      <c r="E89" s="18" t="s">
        <v>11</v>
      </c>
      <c r="F89" s="18" t="s">
        <v>12</v>
      </c>
      <c r="G89" s="37" t="s">
        <v>45</v>
      </c>
      <c r="H89" s="5">
        <f>868.5-94.9</f>
        <v>773.6</v>
      </c>
      <c r="I89" s="59"/>
    </row>
    <row r="90" spans="1:9" s="19" customFormat="1" ht="33.75">
      <c r="A90" s="87"/>
      <c r="B90" s="43" t="s">
        <v>135</v>
      </c>
      <c r="C90" s="29"/>
      <c r="D90" s="30" t="s">
        <v>13</v>
      </c>
      <c r="E90" s="30" t="s">
        <v>11</v>
      </c>
      <c r="F90" s="30" t="s">
        <v>12</v>
      </c>
      <c r="G90" s="38"/>
      <c r="H90" s="44">
        <f>H93+H94</f>
        <v>1858</v>
      </c>
      <c r="I90" s="59"/>
    </row>
    <row r="91" spans="1:9" s="19" customFormat="1" ht="20.25">
      <c r="A91" s="87"/>
      <c r="B91" s="56" t="s">
        <v>115</v>
      </c>
      <c r="C91" s="17"/>
      <c r="D91" s="18" t="s">
        <v>13</v>
      </c>
      <c r="E91" s="18" t="s">
        <v>11</v>
      </c>
      <c r="F91" s="18" t="s">
        <v>12</v>
      </c>
      <c r="G91" s="37" t="s">
        <v>45</v>
      </c>
      <c r="H91" s="26">
        <f>H93+H94</f>
        <v>1858</v>
      </c>
      <c r="I91" s="59"/>
    </row>
    <row r="92" spans="1:9" s="19" customFormat="1" ht="9.75">
      <c r="A92" s="87"/>
      <c r="B92" s="7" t="s">
        <v>8</v>
      </c>
      <c r="C92" s="23"/>
      <c r="D92" s="24"/>
      <c r="E92" s="24"/>
      <c r="F92" s="24"/>
      <c r="G92" s="36"/>
      <c r="H92" s="4"/>
      <c r="I92" s="59"/>
    </row>
    <row r="93" spans="1:9" s="19" customFormat="1" ht="9.75">
      <c r="A93" s="87"/>
      <c r="B93" s="7" t="s">
        <v>9</v>
      </c>
      <c r="C93" s="17" t="s">
        <v>24</v>
      </c>
      <c r="D93" s="18" t="s">
        <v>13</v>
      </c>
      <c r="E93" s="18" t="s">
        <v>11</v>
      </c>
      <c r="F93" s="18" t="s">
        <v>12</v>
      </c>
      <c r="G93" s="37" t="s">
        <v>45</v>
      </c>
      <c r="H93" s="5">
        <v>1802.2</v>
      </c>
      <c r="I93" s="59"/>
    </row>
    <row r="94" spans="1:9" s="19" customFormat="1" ht="9.75">
      <c r="A94" s="87"/>
      <c r="B94" s="7" t="s">
        <v>10</v>
      </c>
      <c r="C94" s="17" t="s">
        <v>25</v>
      </c>
      <c r="D94" s="18" t="s">
        <v>13</v>
      </c>
      <c r="E94" s="18" t="s">
        <v>11</v>
      </c>
      <c r="F94" s="18" t="s">
        <v>12</v>
      </c>
      <c r="G94" s="37" t="s">
        <v>45</v>
      </c>
      <c r="H94" s="5">
        <v>55.8</v>
      </c>
      <c r="I94" s="59"/>
    </row>
    <row r="95" spans="1:9" s="19" customFormat="1" ht="22.5">
      <c r="A95" s="87"/>
      <c r="B95" s="43" t="s">
        <v>138</v>
      </c>
      <c r="C95" s="29"/>
      <c r="D95" s="30" t="s">
        <v>13</v>
      </c>
      <c r="E95" s="30" t="s">
        <v>11</v>
      </c>
      <c r="F95" s="30" t="s">
        <v>12</v>
      </c>
      <c r="G95" s="38"/>
      <c r="H95" s="44">
        <f>H98+H99</f>
        <v>529.8</v>
      </c>
      <c r="I95" s="59"/>
    </row>
    <row r="96" spans="1:9" s="19" customFormat="1" ht="20.25">
      <c r="A96" s="87"/>
      <c r="B96" s="56" t="s">
        <v>115</v>
      </c>
      <c r="C96" s="17"/>
      <c r="D96" s="18" t="s">
        <v>13</v>
      </c>
      <c r="E96" s="18" t="s">
        <v>11</v>
      </c>
      <c r="F96" s="18" t="s">
        <v>12</v>
      </c>
      <c r="G96" s="37" t="s">
        <v>45</v>
      </c>
      <c r="H96" s="26">
        <f>H98+H99</f>
        <v>529.8</v>
      </c>
      <c r="I96" s="59"/>
    </row>
    <row r="97" spans="1:9" s="19" customFormat="1" ht="9.75">
      <c r="A97" s="87"/>
      <c r="B97" s="7" t="s">
        <v>8</v>
      </c>
      <c r="C97" s="23"/>
      <c r="D97" s="24"/>
      <c r="E97" s="24"/>
      <c r="F97" s="24"/>
      <c r="G97" s="36"/>
      <c r="H97" s="4"/>
      <c r="I97" s="59"/>
    </row>
    <row r="98" spans="1:9" s="19" customFormat="1" ht="9.75">
      <c r="A98" s="87"/>
      <c r="B98" s="7" t="s">
        <v>9</v>
      </c>
      <c r="C98" s="17" t="s">
        <v>24</v>
      </c>
      <c r="D98" s="18" t="s">
        <v>13</v>
      </c>
      <c r="E98" s="18" t="s">
        <v>11</v>
      </c>
      <c r="F98" s="18" t="s">
        <v>12</v>
      </c>
      <c r="G98" s="37" t="s">
        <v>45</v>
      </c>
      <c r="H98" s="5">
        <v>513.9</v>
      </c>
      <c r="I98" s="59"/>
    </row>
    <row r="99" spans="1:9" s="19" customFormat="1" ht="9.75">
      <c r="A99" s="87"/>
      <c r="B99" s="7" t="s">
        <v>10</v>
      </c>
      <c r="C99" s="17" t="s">
        <v>25</v>
      </c>
      <c r="D99" s="18" t="s">
        <v>13</v>
      </c>
      <c r="E99" s="18" t="s">
        <v>11</v>
      </c>
      <c r="F99" s="18" t="s">
        <v>12</v>
      </c>
      <c r="G99" s="37" t="s">
        <v>45</v>
      </c>
      <c r="H99" s="5">
        <v>15.9</v>
      </c>
      <c r="I99" s="59"/>
    </row>
    <row r="100" spans="1:9" s="19" customFormat="1" ht="16.5" customHeight="1">
      <c r="A100" s="87"/>
      <c r="B100" s="57" t="s">
        <v>134</v>
      </c>
      <c r="C100" s="29"/>
      <c r="D100" s="30" t="s">
        <v>13</v>
      </c>
      <c r="E100" s="30" t="s">
        <v>11</v>
      </c>
      <c r="F100" s="30" t="s">
        <v>11</v>
      </c>
      <c r="G100" s="38"/>
      <c r="H100" s="25">
        <f>H101</f>
        <v>16645.2</v>
      </c>
      <c r="I100" s="59"/>
    </row>
    <row r="101" spans="1:9" s="19" customFormat="1" ht="22.5">
      <c r="A101" s="86"/>
      <c r="B101" s="43" t="s">
        <v>133</v>
      </c>
      <c r="C101" s="29"/>
      <c r="D101" s="30" t="s">
        <v>13</v>
      </c>
      <c r="E101" s="30" t="s">
        <v>11</v>
      </c>
      <c r="F101" s="30" t="s">
        <v>11</v>
      </c>
      <c r="G101" s="38"/>
      <c r="H101" s="44">
        <f>H104+H105</f>
        <v>16645.2</v>
      </c>
      <c r="I101" s="60">
        <f>H104</f>
        <v>16145.8</v>
      </c>
    </row>
    <row r="102" spans="1:9" s="19" customFormat="1" ht="20.25">
      <c r="A102" s="86"/>
      <c r="B102" s="56" t="s">
        <v>115</v>
      </c>
      <c r="C102" s="17"/>
      <c r="D102" s="18" t="s">
        <v>13</v>
      </c>
      <c r="E102" s="18" t="s">
        <v>11</v>
      </c>
      <c r="F102" s="18" t="s">
        <v>11</v>
      </c>
      <c r="G102" s="37" t="s">
        <v>45</v>
      </c>
      <c r="H102" s="26">
        <f>H104+H105</f>
        <v>16645.2</v>
      </c>
      <c r="I102" s="60">
        <f>H105</f>
        <v>499.4</v>
      </c>
    </row>
    <row r="103" spans="1:9" s="19" customFormat="1" ht="9.75">
      <c r="A103" s="87"/>
      <c r="B103" s="7" t="s">
        <v>8</v>
      </c>
      <c r="C103" s="23"/>
      <c r="D103" s="24"/>
      <c r="E103" s="24"/>
      <c r="F103" s="24"/>
      <c r="G103" s="36"/>
      <c r="H103" s="4"/>
      <c r="I103" s="59"/>
    </row>
    <row r="104" spans="1:9" s="19" customFormat="1" ht="9.75">
      <c r="A104" s="87"/>
      <c r="B104" s="7" t="s">
        <v>9</v>
      </c>
      <c r="C104" s="17" t="s">
        <v>24</v>
      </c>
      <c r="D104" s="18" t="s">
        <v>13</v>
      </c>
      <c r="E104" s="18" t="s">
        <v>11</v>
      </c>
      <c r="F104" s="18" t="s">
        <v>11</v>
      </c>
      <c r="G104" s="37" t="s">
        <v>45</v>
      </c>
      <c r="H104" s="5">
        <v>16145.8</v>
      </c>
      <c r="I104" s="59"/>
    </row>
    <row r="105" spans="1:9" s="19" customFormat="1" ht="9.75">
      <c r="A105" s="87"/>
      <c r="B105" s="7" t="s">
        <v>10</v>
      </c>
      <c r="C105" s="17" t="s">
        <v>25</v>
      </c>
      <c r="D105" s="18" t="s">
        <v>13</v>
      </c>
      <c r="E105" s="18" t="s">
        <v>11</v>
      </c>
      <c r="F105" s="18" t="s">
        <v>11</v>
      </c>
      <c r="G105" s="37" t="s">
        <v>45</v>
      </c>
      <c r="H105" s="5">
        <v>499.4</v>
      </c>
      <c r="I105" s="59"/>
    </row>
    <row r="106" spans="1:9" ht="26.25">
      <c r="A106" s="73" t="s">
        <v>141</v>
      </c>
      <c r="B106" s="80" t="s">
        <v>49</v>
      </c>
      <c r="C106" s="81" t="s">
        <v>50</v>
      </c>
      <c r="D106" s="82"/>
      <c r="E106" s="82"/>
      <c r="F106" s="82"/>
      <c r="G106" s="83"/>
      <c r="H106" s="84">
        <f>H107</f>
        <v>287167.10000000003</v>
      </c>
      <c r="I106" s="60"/>
    </row>
    <row r="107" spans="1:9" s="21" customFormat="1" ht="33.75">
      <c r="A107" s="49"/>
      <c r="B107" s="85" t="s">
        <v>15</v>
      </c>
      <c r="C107" s="29"/>
      <c r="D107" s="30" t="s">
        <v>13</v>
      </c>
      <c r="E107" s="30"/>
      <c r="F107" s="30"/>
      <c r="G107" s="38"/>
      <c r="H107" s="31">
        <f>H108</f>
        <v>287167.10000000003</v>
      </c>
      <c r="I107" s="59"/>
    </row>
    <row r="108" spans="1:9" s="21" customFormat="1" ht="15" customHeight="1">
      <c r="A108" s="49"/>
      <c r="B108" s="57" t="s">
        <v>118</v>
      </c>
      <c r="C108" s="29"/>
      <c r="D108" s="30" t="s">
        <v>13</v>
      </c>
      <c r="E108" s="30" t="s">
        <v>11</v>
      </c>
      <c r="F108" s="30" t="s">
        <v>12</v>
      </c>
      <c r="G108" s="38"/>
      <c r="H108" s="25">
        <f>H109+H114+H119+H124+H129+H134</f>
        <v>287167.10000000003</v>
      </c>
      <c r="I108" s="60">
        <f>H112+H117+H122+H127+H132+H137</f>
        <v>276991.7</v>
      </c>
    </row>
    <row r="109" spans="1:9" s="21" customFormat="1" ht="22.5">
      <c r="A109" s="49"/>
      <c r="B109" s="42" t="s">
        <v>58</v>
      </c>
      <c r="C109" s="29"/>
      <c r="D109" s="30" t="s">
        <v>13</v>
      </c>
      <c r="E109" s="30" t="s">
        <v>11</v>
      </c>
      <c r="F109" s="30" t="s">
        <v>12</v>
      </c>
      <c r="G109" s="38"/>
      <c r="H109" s="41">
        <f>H112+H113</f>
        <v>130990.6</v>
      </c>
      <c r="I109" s="60">
        <f>H113+H118+H123+H128+H133+H138</f>
        <v>10175.4</v>
      </c>
    </row>
    <row r="110" spans="1:9" s="21" customFormat="1" ht="20.25">
      <c r="A110" s="49"/>
      <c r="B110" s="56" t="s">
        <v>115</v>
      </c>
      <c r="C110" s="17"/>
      <c r="D110" s="18" t="s">
        <v>13</v>
      </c>
      <c r="E110" s="18" t="s">
        <v>11</v>
      </c>
      <c r="F110" s="18" t="s">
        <v>12</v>
      </c>
      <c r="G110" s="37" t="s">
        <v>45</v>
      </c>
      <c r="H110" s="26">
        <f>H112+H113</f>
        <v>130990.6</v>
      </c>
      <c r="I110" s="59"/>
    </row>
    <row r="111" spans="1:9" s="22" customFormat="1" ht="9.75">
      <c r="A111" s="50"/>
      <c r="B111" s="7" t="s">
        <v>8</v>
      </c>
      <c r="C111" s="23"/>
      <c r="D111" s="24"/>
      <c r="E111" s="24"/>
      <c r="F111" s="24"/>
      <c r="G111" s="36"/>
      <c r="H111" s="25"/>
      <c r="I111" s="59"/>
    </row>
    <row r="112" spans="1:9" s="22" customFormat="1" ht="9.75">
      <c r="A112" s="50"/>
      <c r="B112" s="7" t="s">
        <v>9</v>
      </c>
      <c r="C112" s="17" t="s">
        <v>28</v>
      </c>
      <c r="D112" s="18" t="s">
        <v>13</v>
      </c>
      <c r="E112" s="18" t="s">
        <v>11</v>
      </c>
      <c r="F112" s="18" t="s">
        <v>12</v>
      </c>
      <c r="G112" s="37" t="s">
        <v>45</v>
      </c>
      <c r="H112" s="26">
        <f>90782.6+22659+13126.8</f>
        <v>126568.40000000001</v>
      </c>
      <c r="I112" s="59"/>
    </row>
    <row r="113" spans="1:9" s="22" customFormat="1" ht="9.75">
      <c r="A113" s="50"/>
      <c r="B113" s="7" t="s">
        <v>10</v>
      </c>
      <c r="C113" s="17" t="s">
        <v>29</v>
      </c>
      <c r="D113" s="18" t="s">
        <v>13</v>
      </c>
      <c r="E113" s="18" t="s">
        <v>11</v>
      </c>
      <c r="F113" s="18" t="s">
        <v>12</v>
      </c>
      <c r="G113" s="37" t="s">
        <v>45</v>
      </c>
      <c r="H113" s="26">
        <f>4413.4-1605.6+1614.4</f>
        <v>4422.2</v>
      </c>
      <c r="I113" s="59"/>
    </row>
    <row r="114" spans="1:8" ht="22.5">
      <c r="A114" s="50"/>
      <c r="B114" s="42" t="s">
        <v>144</v>
      </c>
      <c r="C114" s="29"/>
      <c r="D114" s="30" t="s">
        <v>13</v>
      </c>
      <c r="E114" s="30" t="s">
        <v>11</v>
      </c>
      <c r="F114" s="30" t="s">
        <v>12</v>
      </c>
      <c r="G114" s="38"/>
      <c r="H114" s="41">
        <f>H117+H118</f>
        <v>38328.100000000006</v>
      </c>
    </row>
    <row r="115" spans="1:8" ht="20.25">
      <c r="A115" s="50"/>
      <c r="B115" s="56" t="s">
        <v>115</v>
      </c>
      <c r="C115" s="17"/>
      <c r="D115" s="18" t="s">
        <v>13</v>
      </c>
      <c r="E115" s="18" t="s">
        <v>11</v>
      </c>
      <c r="F115" s="18" t="s">
        <v>12</v>
      </c>
      <c r="G115" s="37" t="s">
        <v>45</v>
      </c>
      <c r="H115" s="26">
        <f>H117+H118</f>
        <v>38328.100000000006</v>
      </c>
    </row>
    <row r="116" spans="1:8" ht="12.75">
      <c r="A116" s="50"/>
      <c r="B116" s="7" t="s">
        <v>8</v>
      </c>
      <c r="C116" s="23"/>
      <c r="D116" s="24"/>
      <c r="E116" s="24"/>
      <c r="F116" s="24"/>
      <c r="G116" s="36"/>
      <c r="H116" s="25"/>
    </row>
    <row r="117" spans="1:8" ht="12.75">
      <c r="A117" s="50"/>
      <c r="B117" s="7" t="s">
        <v>9</v>
      </c>
      <c r="C117" s="17" t="s">
        <v>28</v>
      </c>
      <c r="D117" s="18" t="s">
        <v>13</v>
      </c>
      <c r="E117" s="18" t="s">
        <v>11</v>
      </c>
      <c r="F117" s="18" t="s">
        <v>12</v>
      </c>
      <c r="G117" s="37" t="s">
        <v>45</v>
      </c>
      <c r="H117" s="26">
        <f>39074.4-1896.2</f>
        <v>37178.200000000004</v>
      </c>
    </row>
    <row r="118" spans="1:8" ht="12.75">
      <c r="A118" s="50"/>
      <c r="B118" s="7" t="s">
        <v>10</v>
      </c>
      <c r="C118" s="17" t="s">
        <v>29</v>
      </c>
      <c r="D118" s="18" t="s">
        <v>13</v>
      </c>
      <c r="E118" s="18" t="s">
        <v>11</v>
      </c>
      <c r="F118" s="18" t="s">
        <v>12</v>
      </c>
      <c r="G118" s="37" t="s">
        <v>45</v>
      </c>
      <c r="H118" s="26">
        <f>1208.5-58.6</f>
        <v>1149.9</v>
      </c>
    </row>
    <row r="119" spans="1:8" ht="33.75" hidden="1">
      <c r="A119" s="50"/>
      <c r="B119" s="42" t="s">
        <v>136</v>
      </c>
      <c r="C119" s="29"/>
      <c r="D119" s="30" t="s">
        <v>13</v>
      </c>
      <c r="E119" s="30" t="s">
        <v>11</v>
      </c>
      <c r="F119" s="30" t="s">
        <v>12</v>
      </c>
      <c r="G119" s="38"/>
      <c r="H119" s="41">
        <f>H122+H123</f>
        <v>0</v>
      </c>
    </row>
    <row r="120" spans="1:8" ht="20.25" hidden="1">
      <c r="A120" s="50"/>
      <c r="B120" s="56" t="s">
        <v>115</v>
      </c>
      <c r="C120" s="17"/>
      <c r="D120" s="18" t="s">
        <v>13</v>
      </c>
      <c r="E120" s="18" t="s">
        <v>11</v>
      </c>
      <c r="F120" s="18" t="s">
        <v>12</v>
      </c>
      <c r="G120" s="37" t="s">
        <v>45</v>
      </c>
      <c r="H120" s="26">
        <f>H122+H123</f>
        <v>0</v>
      </c>
    </row>
    <row r="121" spans="1:8" ht="12.75" hidden="1">
      <c r="A121" s="50"/>
      <c r="B121" s="7" t="s">
        <v>8</v>
      </c>
      <c r="C121" s="23"/>
      <c r="D121" s="24"/>
      <c r="E121" s="24"/>
      <c r="F121" s="24"/>
      <c r="G121" s="36"/>
      <c r="H121" s="25"/>
    </row>
    <row r="122" spans="1:8" ht="12.75" hidden="1">
      <c r="A122" s="50"/>
      <c r="B122" s="7" t="s">
        <v>9</v>
      </c>
      <c r="C122" s="17" t="s">
        <v>28</v>
      </c>
      <c r="D122" s="18" t="s">
        <v>13</v>
      </c>
      <c r="E122" s="18" t="s">
        <v>11</v>
      </c>
      <c r="F122" s="18" t="s">
        <v>12</v>
      </c>
      <c r="G122" s="37" t="s">
        <v>45</v>
      </c>
      <c r="H122" s="26"/>
    </row>
    <row r="123" spans="1:8" ht="12.75" hidden="1">
      <c r="A123" s="50"/>
      <c r="B123" s="7" t="s">
        <v>10</v>
      </c>
      <c r="C123" s="17" t="s">
        <v>29</v>
      </c>
      <c r="D123" s="18" t="s">
        <v>13</v>
      </c>
      <c r="E123" s="18" t="s">
        <v>11</v>
      </c>
      <c r="F123" s="18" t="s">
        <v>12</v>
      </c>
      <c r="G123" s="37" t="s">
        <v>45</v>
      </c>
      <c r="H123" s="26"/>
    </row>
    <row r="124" spans="1:8" ht="22.5">
      <c r="A124" s="50"/>
      <c r="B124" s="42" t="s">
        <v>71</v>
      </c>
      <c r="C124" s="29"/>
      <c r="D124" s="30" t="s">
        <v>13</v>
      </c>
      <c r="E124" s="30" t="s">
        <v>11</v>
      </c>
      <c r="F124" s="30" t="s">
        <v>12</v>
      </c>
      <c r="G124" s="38"/>
      <c r="H124" s="41">
        <f>H127+H128</f>
        <v>43608.9</v>
      </c>
    </row>
    <row r="125" spans="1:8" ht="20.25">
      <c r="A125" s="50"/>
      <c r="B125" s="56" t="s">
        <v>115</v>
      </c>
      <c r="C125" s="17"/>
      <c r="D125" s="18" t="s">
        <v>13</v>
      </c>
      <c r="E125" s="18" t="s">
        <v>11</v>
      </c>
      <c r="F125" s="18" t="s">
        <v>12</v>
      </c>
      <c r="G125" s="37" t="s">
        <v>45</v>
      </c>
      <c r="H125" s="26">
        <f>H127+H128</f>
        <v>43608.9</v>
      </c>
    </row>
    <row r="126" spans="1:8" ht="12.75">
      <c r="A126" s="50"/>
      <c r="B126" s="7" t="s">
        <v>8</v>
      </c>
      <c r="C126" s="23"/>
      <c r="D126" s="24"/>
      <c r="E126" s="24"/>
      <c r="F126" s="24"/>
      <c r="G126" s="36"/>
      <c r="H126" s="25"/>
    </row>
    <row r="127" spans="1:8" ht="12.75">
      <c r="A127" s="50"/>
      <c r="B127" s="7" t="s">
        <v>9</v>
      </c>
      <c r="C127" s="17" t="s">
        <v>28</v>
      </c>
      <c r="D127" s="18" t="s">
        <v>13</v>
      </c>
      <c r="E127" s="18" t="s">
        <v>11</v>
      </c>
      <c r="F127" s="18" t="s">
        <v>12</v>
      </c>
      <c r="G127" s="37" t="s">
        <v>45</v>
      </c>
      <c r="H127" s="26">
        <f>30000+11833.1</f>
        <v>41833.1</v>
      </c>
    </row>
    <row r="128" spans="1:8" ht="12.75">
      <c r="A128" s="50"/>
      <c r="B128" s="7" t="s">
        <v>10</v>
      </c>
      <c r="C128" s="17" t="s">
        <v>29</v>
      </c>
      <c r="D128" s="18" t="s">
        <v>13</v>
      </c>
      <c r="E128" s="18" t="s">
        <v>11</v>
      </c>
      <c r="F128" s="18" t="s">
        <v>12</v>
      </c>
      <c r="G128" s="37" t="s">
        <v>45</v>
      </c>
      <c r="H128" s="26">
        <f>3290-1929.1+414.9</f>
        <v>1775.8000000000002</v>
      </c>
    </row>
    <row r="129" spans="1:8" ht="22.5">
      <c r="A129" s="50"/>
      <c r="B129" s="42" t="s">
        <v>70</v>
      </c>
      <c r="C129" s="29"/>
      <c r="D129" s="30" t="s">
        <v>13</v>
      </c>
      <c r="E129" s="30" t="s">
        <v>11</v>
      </c>
      <c r="F129" s="30" t="s">
        <v>12</v>
      </c>
      <c r="G129" s="38"/>
      <c r="H129" s="41">
        <f>H132+H133</f>
        <v>21237.2</v>
      </c>
    </row>
    <row r="130" spans="1:9" s="22" customFormat="1" ht="20.25">
      <c r="A130" s="50"/>
      <c r="B130" s="56" t="s">
        <v>115</v>
      </c>
      <c r="C130" s="17"/>
      <c r="D130" s="18" t="s">
        <v>13</v>
      </c>
      <c r="E130" s="18" t="s">
        <v>11</v>
      </c>
      <c r="F130" s="18" t="s">
        <v>12</v>
      </c>
      <c r="G130" s="37" t="s">
        <v>45</v>
      </c>
      <c r="H130" s="26">
        <f>H132+H133</f>
        <v>21237.2</v>
      </c>
      <c r="I130" s="59"/>
    </row>
    <row r="131" spans="1:9" s="22" customFormat="1" ht="9.75">
      <c r="A131" s="50"/>
      <c r="B131" s="7" t="s">
        <v>8</v>
      </c>
      <c r="C131" s="23"/>
      <c r="D131" s="24"/>
      <c r="E131" s="24"/>
      <c r="F131" s="24"/>
      <c r="G131" s="36"/>
      <c r="H131" s="25"/>
      <c r="I131" s="59"/>
    </row>
    <row r="132" spans="1:9" s="22" customFormat="1" ht="9.75">
      <c r="A132" s="50"/>
      <c r="B132" s="7" t="s">
        <v>9</v>
      </c>
      <c r="C132" s="17" t="s">
        <v>28</v>
      </c>
      <c r="D132" s="18" t="s">
        <v>13</v>
      </c>
      <c r="E132" s="18" t="s">
        <v>11</v>
      </c>
      <c r="F132" s="18" t="s">
        <v>12</v>
      </c>
      <c r="G132" s="37" t="s">
        <v>45</v>
      </c>
      <c r="H132" s="26">
        <v>20000</v>
      </c>
      <c r="I132" s="59"/>
    </row>
    <row r="133" spans="1:9" s="22" customFormat="1" ht="9.75">
      <c r="A133" s="50"/>
      <c r="B133" s="7" t="s">
        <v>10</v>
      </c>
      <c r="C133" s="17" t="s">
        <v>29</v>
      </c>
      <c r="D133" s="18" t="s">
        <v>13</v>
      </c>
      <c r="E133" s="18" t="s">
        <v>11</v>
      </c>
      <c r="F133" s="18" t="s">
        <v>12</v>
      </c>
      <c r="G133" s="37" t="s">
        <v>45</v>
      </c>
      <c r="H133" s="26">
        <f>2197.8-960.6</f>
        <v>1237.2000000000003</v>
      </c>
      <c r="I133" s="59"/>
    </row>
    <row r="134" spans="1:9" s="21" customFormat="1" ht="22.5">
      <c r="A134" s="49"/>
      <c r="B134" s="42" t="s">
        <v>31</v>
      </c>
      <c r="C134" s="29"/>
      <c r="D134" s="30" t="s">
        <v>13</v>
      </c>
      <c r="E134" s="30" t="s">
        <v>11</v>
      </c>
      <c r="F134" s="30" t="s">
        <v>12</v>
      </c>
      <c r="G134" s="38"/>
      <c r="H134" s="41">
        <f>H137+H138</f>
        <v>53002.3</v>
      </c>
      <c r="I134" s="59"/>
    </row>
    <row r="135" spans="1:9" s="21" customFormat="1" ht="20.25">
      <c r="A135" s="49"/>
      <c r="B135" s="56" t="s">
        <v>115</v>
      </c>
      <c r="C135" s="17"/>
      <c r="D135" s="18" t="s">
        <v>13</v>
      </c>
      <c r="E135" s="18" t="s">
        <v>11</v>
      </c>
      <c r="F135" s="18" t="s">
        <v>12</v>
      </c>
      <c r="G135" s="37" t="s">
        <v>45</v>
      </c>
      <c r="H135" s="26">
        <f>H137+H138</f>
        <v>53002.3</v>
      </c>
      <c r="I135" s="59"/>
    </row>
    <row r="136" spans="1:9" s="22" customFormat="1" ht="9.75">
      <c r="A136" s="50"/>
      <c r="B136" s="7" t="s">
        <v>8</v>
      </c>
      <c r="C136" s="23"/>
      <c r="D136" s="24"/>
      <c r="E136" s="24"/>
      <c r="F136" s="24"/>
      <c r="G136" s="36"/>
      <c r="H136" s="25"/>
      <c r="I136" s="59"/>
    </row>
    <row r="137" spans="1:9" s="22" customFormat="1" ht="9.75">
      <c r="A137" s="50"/>
      <c r="B137" s="7" t="s">
        <v>9</v>
      </c>
      <c r="C137" s="17" t="s">
        <v>28</v>
      </c>
      <c r="D137" s="18" t="s">
        <v>13</v>
      </c>
      <c r="E137" s="18" t="s">
        <v>11</v>
      </c>
      <c r="F137" s="18" t="s">
        <v>12</v>
      </c>
      <c r="G137" s="37" t="s">
        <v>45</v>
      </c>
      <c r="H137" s="26">
        <f>21371.9+30040.1</f>
        <v>51412</v>
      </c>
      <c r="I137" s="59"/>
    </row>
    <row r="138" spans="1:9" s="22" customFormat="1" ht="9.75">
      <c r="A138" s="50"/>
      <c r="B138" s="7" t="s">
        <v>10</v>
      </c>
      <c r="C138" s="17" t="s">
        <v>29</v>
      </c>
      <c r="D138" s="18" t="s">
        <v>13</v>
      </c>
      <c r="E138" s="18" t="s">
        <v>11</v>
      </c>
      <c r="F138" s="18" t="s">
        <v>12</v>
      </c>
      <c r="G138" s="37" t="s">
        <v>45</v>
      </c>
      <c r="H138" s="26">
        <f>1465-804+929.3</f>
        <v>1590.3</v>
      </c>
      <c r="I138" s="59"/>
    </row>
    <row r="139" spans="1:9" s="22" customFormat="1" ht="39">
      <c r="A139" s="73">
        <v>3</v>
      </c>
      <c r="B139" s="80" t="s">
        <v>72</v>
      </c>
      <c r="C139" s="88" t="s">
        <v>42</v>
      </c>
      <c r="D139" s="89"/>
      <c r="E139" s="89"/>
      <c r="F139" s="89"/>
      <c r="G139" s="83"/>
      <c r="H139" s="84">
        <f>H140</f>
        <v>808</v>
      </c>
      <c r="I139" s="59"/>
    </row>
    <row r="140" spans="1:9" s="22" customFormat="1" ht="33.75">
      <c r="A140" s="50"/>
      <c r="B140" s="85" t="s">
        <v>15</v>
      </c>
      <c r="C140" s="29"/>
      <c r="D140" s="30" t="s">
        <v>13</v>
      </c>
      <c r="E140" s="30"/>
      <c r="F140" s="30"/>
      <c r="G140" s="38"/>
      <c r="H140" s="31">
        <f>H142</f>
        <v>808</v>
      </c>
      <c r="I140" s="60">
        <f>H145</f>
        <v>783.7</v>
      </c>
    </row>
    <row r="141" spans="1:9" s="22" customFormat="1" ht="11.25">
      <c r="A141" s="50"/>
      <c r="B141" s="57" t="s">
        <v>118</v>
      </c>
      <c r="C141" s="29"/>
      <c r="D141" s="30" t="s">
        <v>13</v>
      </c>
      <c r="E141" s="30" t="s">
        <v>11</v>
      </c>
      <c r="F141" s="30" t="s">
        <v>12</v>
      </c>
      <c r="G141" s="38"/>
      <c r="H141" s="25">
        <f>H142</f>
        <v>808</v>
      </c>
      <c r="I141" s="59"/>
    </row>
    <row r="142" spans="1:9" s="22" customFormat="1" ht="22.5">
      <c r="A142" s="50"/>
      <c r="B142" s="42" t="s">
        <v>75</v>
      </c>
      <c r="C142" s="29"/>
      <c r="D142" s="30" t="s">
        <v>13</v>
      </c>
      <c r="E142" s="30" t="s">
        <v>11</v>
      </c>
      <c r="F142" s="30" t="s">
        <v>12</v>
      </c>
      <c r="G142" s="38"/>
      <c r="H142" s="41">
        <f>H145+H146</f>
        <v>808</v>
      </c>
      <c r="I142" s="59"/>
    </row>
    <row r="143" spans="1:9" s="22" customFormat="1" ht="20.25">
      <c r="A143" s="50"/>
      <c r="B143" s="56" t="s">
        <v>115</v>
      </c>
      <c r="C143" s="17"/>
      <c r="D143" s="18" t="s">
        <v>13</v>
      </c>
      <c r="E143" s="18" t="s">
        <v>11</v>
      </c>
      <c r="F143" s="18" t="s">
        <v>12</v>
      </c>
      <c r="G143" s="37" t="s">
        <v>45</v>
      </c>
      <c r="H143" s="26">
        <f>H145+H146</f>
        <v>808</v>
      </c>
      <c r="I143" s="59"/>
    </row>
    <row r="144" spans="1:9" s="22" customFormat="1" ht="9.75">
      <c r="A144" s="50"/>
      <c r="B144" s="7" t="s">
        <v>8</v>
      </c>
      <c r="C144" s="23"/>
      <c r="D144" s="24"/>
      <c r="E144" s="24"/>
      <c r="F144" s="24"/>
      <c r="G144" s="36"/>
      <c r="H144" s="25"/>
      <c r="I144" s="59"/>
    </row>
    <row r="145" spans="1:9" s="22" customFormat="1" ht="9.75">
      <c r="A145" s="50"/>
      <c r="B145" s="7" t="s">
        <v>9</v>
      </c>
      <c r="C145" s="17" t="s">
        <v>73</v>
      </c>
      <c r="D145" s="18" t="s">
        <v>13</v>
      </c>
      <c r="E145" s="18" t="s">
        <v>11</v>
      </c>
      <c r="F145" s="18" t="s">
        <v>12</v>
      </c>
      <c r="G145" s="37" t="s">
        <v>45</v>
      </c>
      <c r="H145" s="26">
        <v>783.7</v>
      </c>
      <c r="I145" s="59"/>
    </row>
    <row r="146" spans="1:9" s="22" customFormat="1" ht="9.75">
      <c r="A146" s="50"/>
      <c r="B146" s="7" t="s">
        <v>10</v>
      </c>
      <c r="C146" s="17" t="s">
        <v>74</v>
      </c>
      <c r="D146" s="18" t="s">
        <v>13</v>
      </c>
      <c r="E146" s="18" t="s">
        <v>11</v>
      </c>
      <c r="F146" s="18" t="s">
        <v>12</v>
      </c>
      <c r="G146" s="37" t="s">
        <v>45</v>
      </c>
      <c r="H146" s="26">
        <v>24.3</v>
      </c>
      <c r="I146" s="59"/>
    </row>
    <row r="147" spans="1:9" ht="39">
      <c r="A147" s="73">
        <v>4</v>
      </c>
      <c r="B147" s="80" t="s">
        <v>53</v>
      </c>
      <c r="C147" s="88" t="s">
        <v>43</v>
      </c>
      <c r="D147" s="89"/>
      <c r="E147" s="89"/>
      <c r="F147" s="89"/>
      <c r="G147" s="83"/>
      <c r="H147" s="84">
        <f>H148</f>
        <v>38616.700000000004</v>
      </c>
      <c r="I147" s="60"/>
    </row>
    <row r="148" spans="1:8" ht="33.75">
      <c r="A148" s="49"/>
      <c r="B148" s="85" t="s">
        <v>15</v>
      </c>
      <c r="C148" s="29"/>
      <c r="D148" s="30" t="s">
        <v>13</v>
      </c>
      <c r="E148" s="30"/>
      <c r="F148" s="30"/>
      <c r="G148" s="38"/>
      <c r="H148" s="27">
        <f>H149+H162</f>
        <v>38616.700000000004</v>
      </c>
    </row>
    <row r="149" spans="1:8" ht="12.75">
      <c r="A149" s="49"/>
      <c r="B149" s="57" t="s">
        <v>119</v>
      </c>
      <c r="C149" s="29"/>
      <c r="D149" s="30" t="s">
        <v>13</v>
      </c>
      <c r="E149" s="30" t="s">
        <v>6</v>
      </c>
      <c r="F149" s="30" t="s">
        <v>17</v>
      </c>
      <c r="G149" s="38"/>
      <c r="H149" s="25">
        <f>H150+H156</f>
        <v>833.1</v>
      </c>
    </row>
    <row r="150" spans="1:8" ht="12.75">
      <c r="A150" s="49"/>
      <c r="B150" s="40" t="s">
        <v>18</v>
      </c>
      <c r="C150" s="29"/>
      <c r="D150" s="30" t="s">
        <v>13</v>
      </c>
      <c r="E150" s="30" t="s">
        <v>6</v>
      </c>
      <c r="F150" s="30" t="s">
        <v>17</v>
      </c>
      <c r="G150" s="38"/>
      <c r="H150" s="41">
        <f>H155</f>
        <v>833.1</v>
      </c>
    </row>
    <row r="151" spans="1:8" ht="20.25">
      <c r="A151" s="50"/>
      <c r="B151" s="56" t="s">
        <v>115</v>
      </c>
      <c r="C151" s="17"/>
      <c r="D151" s="18" t="s">
        <v>13</v>
      </c>
      <c r="E151" s="18" t="s">
        <v>6</v>
      </c>
      <c r="F151" s="18" t="s">
        <v>17</v>
      </c>
      <c r="G151" s="37" t="s">
        <v>45</v>
      </c>
      <c r="H151" s="26">
        <f>H153+H154+H155</f>
        <v>833.1</v>
      </c>
    </row>
    <row r="152" spans="1:8" ht="12.75">
      <c r="A152" s="50"/>
      <c r="B152" s="7" t="s">
        <v>8</v>
      </c>
      <c r="C152" s="23"/>
      <c r="D152" s="24"/>
      <c r="E152" s="24"/>
      <c r="F152" s="24"/>
      <c r="G152" s="36"/>
      <c r="H152" s="25"/>
    </row>
    <row r="153" spans="1:8" ht="12.75" hidden="1">
      <c r="A153" s="50"/>
      <c r="B153" s="7" t="s">
        <v>9</v>
      </c>
      <c r="C153" s="17" t="s">
        <v>36</v>
      </c>
      <c r="D153" s="18" t="s">
        <v>13</v>
      </c>
      <c r="E153" s="18" t="s">
        <v>6</v>
      </c>
      <c r="F153" s="18" t="s">
        <v>17</v>
      </c>
      <c r="G153" s="37" t="s">
        <v>45</v>
      </c>
      <c r="H153" s="25"/>
    </row>
    <row r="154" spans="1:8" ht="12.75" hidden="1">
      <c r="A154" s="50"/>
      <c r="B154" s="32" t="s">
        <v>10</v>
      </c>
      <c r="C154" s="17" t="s">
        <v>47</v>
      </c>
      <c r="D154" s="18" t="s">
        <v>13</v>
      </c>
      <c r="E154" s="18" t="s">
        <v>6</v>
      </c>
      <c r="F154" s="18" t="s">
        <v>17</v>
      </c>
      <c r="G154" s="37" t="s">
        <v>45</v>
      </c>
      <c r="H154" s="25"/>
    </row>
    <row r="155" spans="1:8" ht="12.75">
      <c r="A155" s="50"/>
      <c r="B155" s="7" t="s">
        <v>10</v>
      </c>
      <c r="C155" s="17" t="s">
        <v>48</v>
      </c>
      <c r="D155" s="18" t="s">
        <v>13</v>
      </c>
      <c r="E155" s="18" t="s">
        <v>6</v>
      </c>
      <c r="F155" s="18" t="s">
        <v>17</v>
      </c>
      <c r="G155" s="37" t="s">
        <v>45</v>
      </c>
      <c r="H155" s="26">
        <f>907.1-74</f>
        <v>833.1</v>
      </c>
    </row>
    <row r="156" spans="1:8" ht="12.75" hidden="1">
      <c r="A156" s="49"/>
      <c r="B156" s="40" t="s">
        <v>59</v>
      </c>
      <c r="C156" s="29"/>
      <c r="D156" s="30" t="s">
        <v>13</v>
      </c>
      <c r="E156" s="30" t="s">
        <v>6</v>
      </c>
      <c r="F156" s="30" t="s">
        <v>17</v>
      </c>
      <c r="G156" s="38"/>
      <c r="H156" s="41">
        <f>H161</f>
        <v>0</v>
      </c>
    </row>
    <row r="157" spans="1:8" ht="20.25" hidden="1">
      <c r="A157" s="49"/>
      <c r="B157" s="56" t="s">
        <v>115</v>
      </c>
      <c r="C157" s="17"/>
      <c r="D157" s="18" t="s">
        <v>13</v>
      </c>
      <c r="E157" s="18" t="s">
        <v>6</v>
      </c>
      <c r="F157" s="18" t="s">
        <v>17</v>
      </c>
      <c r="G157" s="37" t="s">
        <v>45</v>
      </c>
      <c r="H157" s="26">
        <f>H159+H160+H161</f>
        <v>0</v>
      </c>
    </row>
    <row r="158" spans="1:8" ht="12.75" hidden="1">
      <c r="A158" s="50"/>
      <c r="B158" s="7" t="s">
        <v>8</v>
      </c>
      <c r="C158" s="23"/>
      <c r="D158" s="24"/>
      <c r="E158" s="24"/>
      <c r="F158" s="24"/>
      <c r="G158" s="36"/>
      <c r="H158" s="25"/>
    </row>
    <row r="159" spans="1:8" ht="12.75" hidden="1">
      <c r="A159" s="90"/>
      <c r="B159" s="7" t="s">
        <v>9</v>
      </c>
      <c r="C159" s="17" t="s">
        <v>36</v>
      </c>
      <c r="D159" s="18" t="s">
        <v>13</v>
      </c>
      <c r="E159" s="18" t="s">
        <v>6</v>
      </c>
      <c r="F159" s="18" t="s">
        <v>17</v>
      </c>
      <c r="G159" s="37" t="s">
        <v>45</v>
      </c>
      <c r="H159" s="39"/>
    </row>
    <row r="160" spans="1:8" ht="12.75" hidden="1">
      <c r="A160" s="90"/>
      <c r="B160" s="32" t="s">
        <v>10</v>
      </c>
      <c r="C160" s="17" t="s">
        <v>47</v>
      </c>
      <c r="D160" s="18" t="s">
        <v>13</v>
      </c>
      <c r="E160" s="18" t="s">
        <v>6</v>
      </c>
      <c r="F160" s="18" t="s">
        <v>17</v>
      </c>
      <c r="G160" s="37" t="s">
        <v>45</v>
      </c>
      <c r="H160" s="39"/>
    </row>
    <row r="161" spans="1:8" ht="12.75" hidden="1">
      <c r="A161" s="50"/>
      <c r="B161" s="7" t="s">
        <v>10</v>
      </c>
      <c r="C161" s="17" t="s">
        <v>48</v>
      </c>
      <c r="D161" s="18" t="s">
        <v>13</v>
      </c>
      <c r="E161" s="18" t="s">
        <v>6</v>
      </c>
      <c r="F161" s="18" t="s">
        <v>17</v>
      </c>
      <c r="G161" s="37" t="s">
        <v>45</v>
      </c>
      <c r="H161" s="26"/>
    </row>
    <row r="162" spans="1:9" ht="12.75">
      <c r="A162" s="50"/>
      <c r="B162" s="57" t="s">
        <v>117</v>
      </c>
      <c r="C162" s="29"/>
      <c r="D162" s="30" t="s">
        <v>13</v>
      </c>
      <c r="E162" s="30" t="s">
        <v>6</v>
      </c>
      <c r="F162" s="30" t="s">
        <v>7</v>
      </c>
      <c r="G162" s="38"/>
      <c r="H162" s="25">
        <f>H163+H168+H173+H178+H188+H195+H201+H207+H183</f>
        <v>37783.600000000006</v>
      </c>
      <c r="I162" s="60">
        <f>H166+H171+H176+H181+H186</f>
        <v>37142.3</v>
      </c>
    </row>
    <row r="163" spans="1:9" s="21" customFormat="1" ht="22.5">
      <c r="A163" s="49"/>
      <c r="B163" s="40" t="s">
        <v>37</v>
      </c>
      <c r="C163" s="29"/>
      <c r="D163" s="30" t="s">
        <v>13</v>
      </c>
      <c r="E163" s="30" t="s">
        <v>6</v>
      </c>
      <c r="F163" s="30" t="s">
        <v>7</v>
      </c>
      <c r="G163" s="38"/>
      <c r="H163" s="41">
        <f>H166+H167</f>
        <v>35495.5</v>
      </c>
      <c r="I163" s="60">
        <f>H167+H172+H177+H182+H187</f>
        <v>377.2999999999999</v>
      </c>
    </row>
    <row r="164" spans="1:9" s="21" customFormat="1" ht="20.25">
      <c r="A164" s="49"/>
      <c r="B164" s="56" t="s">
        <v>115</v>
      </c>
      <c r="C164" s="17"/>
      <c r="D164" s="18" t="s">
        <v>13</v>
      </c>
      <c r="E164" s="18" t="s">
        <v>6</v>
      </c>
      <c r="F164" s="18" t="s">
        <v>7</v>
      </c>
      <c r="G164" s="37" t="s">
        <v>45</v>
      </c>
      <c r="H164" s="26">
        <f>H166+H167</f>
        <v>35495.5</v>
      </c>
      <c r="I164" s="59"/>
    </row>
    <row r="165" spans="1:9" s="22" customFormat="1" ht="9.75">
      <c r="A165" s="50"/>
      <c r="B165" s="7" t="s">
        <v>8</v>
      </c>
      <c r="C165" s="23"/>
      <c r="D165" s="24"/>
      <c r="E165" s="24"/>
      <c r="F165" s="24"/>
      <c r="G165" s="36"/>
      <c r="H165" s="25"/>
      <c r="I165" s="59"/>
    </row>
    <row r="166" spans="1:9" s="22" customFormat="1" ht="9.75">
      <c r="A166" s="50"/>
      <c r="B166" s="7" t="s">
        <v>9</v>
      </c>
      <c r="C166" s="17" t="s">
        <v>36</v>
      </c>
      <c r="D166" s="18" t="s">
        <v>13</v>
      </c>
      <c r="E166" s="18" t="s">
        <v>6</v>
      </c>
      <c r="F166" s="18" t="s">
        <v>7</v>
      </c>
      <c r="G166" s="37" t="s">
        <v>45</v>
      </c>
      <c r="H166" s="26">
        <f>30145.7+4992.9</f>
        <v>35138.6</v>
      </c>
      <c r="I166" s="59"/>
    </row>
    <row r="167" spans="1:9" s="22" customFormat="1" ht="9.75">
      <c r="A167" s="50"/>
      <c r="B167" s="32" t="s">
        <v>10</v>
      </c>
      <c r="C167" s="17" t="s">
        <v>47</v>
      </c>
      <c r="D167" s="18" t="s">
        <v>13</v>
      </c>
      <c r="E167" s="18" t="s">
        <v>6</v>
      </c>
      <c r="F167" s="18" t="s">
        <v>7</v>
      </c>
      <c r="G167" s="37" t="s">
        <v>45</v>
      </c>
      <c r="H167" s="26">
        <f>932.4-577.4+1.9</f>
        <v>356.9</v>
      </c>
      <c r="I167" s="59"/>
    </row>
    <row r="168" spans="1:9" s="22" customFormat="1" ht="22.5">
      <c r="A168" s="49"/>
      <c r="B168" s="40" t="s">
        <v>62</v>
      </c>
      <c r="C168" s="29"/>
      <c r="D168" s="30" t="s">
        <v>13</v>
      </c>
      <c r="E168" s="30" t="s">
        <v>6</v>
      </c>
      <c r="F168" s="30" t="s">
        <v>7</v>
      </c>
      <c r="G168" s="38"/>
      <c r="H168" s="41">
        <f>H169</f>
        <v>0</v>
      </c>
      <c r="I168" s="59"/>
    </row>
    <row r="169" spans="1:9" s="22" customFormat="1" ht="20.25">
      <c r="A169" s="49"/>
      <c r="B169" s="56" t="s">
        <v>115</v>
      </c>
      <c r="C169" s="17"/>
      <c r="D169" s="18" t="s">
        <v>13</v>
      </c>
      <c r="E169" s="18" t="s">
        <v>6</v>
      </c>
      <c r="F169" s="18" t="s">
        <v>7</v>
      </c>
      <c r="G169" s="37" t="s">
        <v>45</v>
      </c>
      <c r="H169" s="26">
        <f>H171+H172</f>
        <v>0</v>
      </c>
      <c r="I169" s="59"/>
    </row>
    <row r="170" spans="1:9" s="22" customFormat="1" ht="9.75">
      <c r="A170" s="50"/>
      <c r="B170" s="7" t="s">
        <v>8</v>
      </c>
      <c r="C170" s="23"/>
      <c r="D170" s="24"/>
      <c r="E170" s="24"/>
      <c r="F170" s="24"/>
      <c r="G170" s="36"/>
      <c r="H170" s="25"/>
      <c r="I170" s="59"/>
    </row>
    <row r="171" spans="1:9" s="22" customFormat="1" ht="9.75">
      <c r="A171" s="50"/>
      <c r="B171" s="7" t="s">
        <v>9</v>
      </c>
      <c r="C171" s="17" t="s">
        <v>36</v>
      </c>
      <c r="D171" s="18" t="s">
        <v>13</v>
      </c>
      <c r="E171" s="18" t="s">
        <v>6</v>
      </c>
      <c r="F171" s="18" t="s">
        <v>7</v>
      </c>
      <c r="G171" s="37" t="s">
        <v>45</v>
      </c>
      <c r="H171" s="26"/>
      <c r="I171" s="59"/>
    </row>
    <row r="172" spans="1:9" s="22" customFormat="1" ht="9.75">
      <c r="A172" s="50"/>
      <c r="B172" s="32" t="s">
        <v>10</v>
      </c>
      <c r="C172" s="17" t="s">
        <v>47</v>
      </c>
      <c r="D172" s="18" t="s">
        <v>13</v>
      </c>
      <c r="E172" s="18" t="s">
        <v>6</v>
      </c>
      <c r="F172" s="18" t="s">
        <v>7</v>
      </c>
      <c r="G172" s="37" t="s">
        <v>45</v>
      </c>
      <c r="H172" s="26"/>
      <c r="I172" s="59"/>
    </row>
    <row r="173" spans="1:9" s="22" customFormat="1" ht="38.25" customHeight="1">
      <c r="A173" s="49"/>
      <c r="B173" s="40" t="s">
        <v>63</v>
      </c>
      <c r="C173" s="29"/>
      <c r="D173" s="30" t="s">
        <v>13</v>
      </c>
      <c r="E173" s="30" t="s">
        <v>6</v>
      </c>
      <c r="F173" s="30" t="s">
        <v>7</v>
      </c>
      <c r="G173" s="38"/>
      <c r="H173" s="41">
        <f>H174</f>
        <v>979.8</v>
      </c>
      <c r="I173" s="59"/>
    </row>
    <row r="174" spans="1:9" s="22" customFormat="1" ht="20.25">
      <c r="A174" s="49"/>
      <c r="B174" s="56" t="s">
        <v>115</v>
      </c>
      <c r="C174" s="17"/>
      <c r="D174" s="18" t="s">
        <v>13</v>
      </c>
      <c r="E174" s="18" t="s">
        <v>6</v>
      </c>
      <c r="F174" s="18" t="s">
        <v>7</v>
      </c>
      <c r="G174" s="37" t="s">
        <v>45</v>
      </c>
      <c r="H174" s="26">
        <f>H176+H177</f>
        <v>979.8</v>
      </c>
      <c r="I174" s="59"/>
    </row>
    <row r="175" spans="1:9" s="22" customFormat="1" ht="9.75">
      <c r="A175" s="50"/>
      <c r="B175" s="7" t="s">
        <v>8</v>
      </c>
      <c r="C175" s="23"/>
      <c r="D175" s="24"/>
      <c r="E175" s="24"/>
      <c r="F175" s="24"/>
      <c r="G175" s="36"/>
      <c r="H175" s="25"/>
      <c r="I175" s="59"/>
    </row>
    <row r="176" spans="1:9" s="22" customFormat="1" ht="9.75">
      <c r="A176" s="50"/>
      <c r="B176" s="7" t="s">
        <v>9</v>
      </c>
      <c r="C176" s="17" t="s">
        <v>36</v>
      </c>
      <c r="D176" s="18" t="s">
        <v>13</v>
      </c>
      <c r="E176" s="18" t="s">
        <v>6</v>
      </c>
      <c r="F176" s="18" t="s">
        <v>7</v>
      </c>
      <c r="G176" s="37" t="s">
        <v>45</v>
      </c>
      <c r="H176" s="26">
        <v>969.9</v>
      </c>
      <c r="I176" s="59"/>
    </row>
    <row r="177" spans="1:9" s="22" customFormat="1" ht="9.75">
      <c r="A177" s="50"/>
      <c r="B177" s="32" t="s">
        <v>10</v>
      </c>
      <c r="C177" s="17" t="s">
        <v>47</v>
      </c>
      <c r="D177" s="18" t="s">
        <v>13</v>
      </c>
      <c r="E177" s="18" t="s">
        <v>6</v>
      </c>
      <c r="F177" s="18" t="s">
        <v>7</v>
      </c>
      <c r="G177" s="37" t="s">
        <v>45</v>
      </c>
      <c r="H177" s="26">
        <v>9.9</v>
      </c>
      <c r="I177" s="59"/>
    </row>
    <row r="178" spans="1:9" s="22" customFormat="1" ht="22.5">
      <c r="A178" s="49"/>
      <c r="B178" s="40" t="s">
        <v>64</v>
      </c>
      <c r="C178" s="29"/>
      <c r="D178" s="30" t="s">
        <v>13</v>
      </c>
      <c r="E178" s="30" t="s">
        <v>6</v>
      </c>
      <c r="F178" s="30" t="s">
        <v>7</v>
      </c>
      <c r="G178" s="38"/>
      <c r="H178" s="41">
        <f>H181+H182+H194</f>
        <v>1044.2999999999993</v>
      </c>
      <c r="I178" s="59"/>
    </row>
    <row r="179" spans="1:9" s="22" customFormat="1" ht="20.25">
      <c r="A179" s="49"/>
      <c r="B179" s="56" t="s">
        <v>115</v>
      </c>
      <c r="C179" s="17"/>
      <c r="D179" s="18" t="s">
        <v>13</v>
      </c>
      <c r="E179" s="18" t="s">
        <v>6</v>
      </c>
      <c r="F179" s="18" t="s">
        <v>7</v>
      </c>
      <c r="G179" s="37" t="s">
        <v>45</v>
      </c>
      <c r="H179" s="26">
        <f>H181+H182+H194</f>
        <v>1044.2999999999993</v>
      </c>
      <c r="I179" s="59"/>
    </row>
    <row r="180" spans="1:9" s="22" customFormat="1" ht="9.75">
      <c r="A180" s="50"/>
      <c r="B180" s="7" t="s">
        <v>8</v>
      </c>
      <c r="C180" s="23"/>
      <c r="D180" s="24"/>
      <c r="E180" s="24"/>
      <c r="F180" s="24"/>
      <c r="G180" s="36"/>
      <c r="H180" s="25"/>
      <c r="I180" s="59"/>
    </row>
    <row r="181" spans="1:9" s="21" customFormat="1" ht="15" customHeight="1">
      <c r="A181" s="50"/>
      <c r="B181" s="7" t="s">
        <v>9</v>
      </c>
      <c r="C181" s="17" t="s">
        <v>36</v>
      </c>
      <c r="D181" s="18" t="s">
        <v>13</v>
      </c>
      <c r="E181" s="18" t="s">
        <v>6</v>
      </c>
      <c r="F181" s="18" t="s">
        <v>7</v>
      </c>
      <c r="G181" s="37" t="s">
        <v>45</v>
      </c>
      <c r="H181" s="26">
        <f>51705.6-28710-21961.8</f>
        <v>1033.7999999999993</v>
      </c>
      <c r="I181" s="59"/>
    </row>
    <row r="182" spans="1:9" s="21" customFormat="1" ht="15" customHeight="1">
      <c r="A182" s="50"/>
      <c r="B182" s="32" t="s">
        <v>10</v>
      </c>
      <c r="C182" s="17" t="s">
        <v>47</v>
      </c>
      <c r="D182" s="18" t="s">
        <v>13</v>
      </c>
      <c r="E182" s="18" t="s">
        <v>6</v>
      </c>
      <c r="F182" s="18" t="s">
        <v>7</v>
      </c>
      <c r="G182" s="37" t="s">
        <v>45</v>
      </c>
      <c r="H182" s="26">
        <f>522.3-290-221.8</f>
        <v>10.499999999999943</v>
      </c>
      <c r="I182" s="59"/>
    </row>
    <row r="183" spans="1:9" s="21" customFormat="1" ht="23.25" customHeight="1" hidden="1">
      <c r="A183" s="50"/>
      <c r="B183" s="40" t="s">
        <v>139</v>
      </c>
      <c r="C183" s="29"/>
      <c r="D183" s="30" t="s">
        <v>13</v>
      </c>
      <c r="E183" s="30" t="s">
        <v>6</v>
      </c>
      <c r="F183" s="30" t="s">
        <v>7</v>
      </c>
      <c r="G183" s="38"/>
      <c r="H183" s="41">
        <f>H186+H187+H199</f>
        <v>0</v>
      </c>
      <c r="I183" s="59"/>
    </row>
    <row r="184" spans="1:9" s="21" customFormat="1" ht="23.25" customHeight="1" hidden="1">
      <c r="A184" s="50"/>
      <c r="B184" s="56" t="s">
        <v>115</v>
      </c>
      <c r="C184" s="17"/>
      <c r="D184" s="18" t="s">
        <v>13</v>
      </c>
      <c r="E184" s="18" t="s">
        <v>6</v>
      </c>
      <c r="F184" s="18" t="s">
        <v>7</v>
      </c>
      <c r="G184" s="37" t="s">
        <v>45</v>
      </c>
      <c r="H184" s="26">
        <f>H186+H187+H199</f>
        <v>0</v>
      </c>
      <c r="I184" s="59"/>
    </row>
    <row r="185" spans="1:9" s="21" customFormat="1" ht="12.75" customHeight="1" hidden="1">
      <c r="A185" s="50"/>
      <c r="B185" s="7" t="s">
        <v>8</v>
      </c>
      <c r="C185" s="23"/>
      <c r="D185" s="24"/>
      <c r="E185" s="24"/>
      <c r="F185" s="24"/>
      <c r="G185" s="36"/>
      <c r="H185" s="25"/>
      <c r="I185" s="59"/>
    </row>
    <row r="186" spans="1:9" s="21" customFormat="1" ht="15.75" customHeight="1" hidden="1">
      <c r="A186" s="50"/>
      <c r="B186" s="7" t="s">
        <v>9</v>
      </c>
      <c r="C186" s="17" t="s">
        <v>36</v>
      </c>
      <c r="D186" s="18" t="s">
        <v>13</v>
      </c>
      <c r="E186" s="18" t="s">
        <v>6</v>
      </c>
      <c r="F186" s="18" t="s">
        <v>7</v>
      </c>
      <c r="G186" s="37" t="s">
        <v>45</v>
      </c>
      <c r="H186" s="26">
        <v>0</v>
      </c>
      <c r="I186" s="59"/>
    </row>
    <row r="187" spans="1:9" s="21" customFormat="1" ht="17.25" customHeight="1" hidden="1">
      <c r="A187" s="50"/>
      <c r="B187" s="32" t="s">
        <v>10</v>
      </c>
      <c r="C187" s="17" t="s">
        <v>47</v>
      </c>
      <c r="D187" s="18" t="s">
        <v>13</v>
      </c>
      <c r="E187" s="18" t="s">
        <v>6</v>
      </c>
      <c r="F187" s="18" t="s">
        <v>7</v>
      </c>
      <c r="G187" s="37" t="s">
        <v>45</v>
      </c>
      <c r="H187" s="26"/>
      <c r="I187" s="59"/>
    </row>
    <row r="188" spans="1:9" s="22" customFormat="1" ht="22.5" hidden="1">
      <c r="A188" s="49"/>
      <c r="B188" s="40" t="s">
        <v>60</v>
      </c>
      <c r="C188" s="29"/>
      <c r="D188" s="30" t="s">
        <v>13</v>
      </c>
      <c r="E188" s="30" t="s">
        <v>6</v>
      </c>
      <c r="F188" s="30" t="s">
        <v>7</v>
      </c>
      <c r="G188" s="38"/>
      <c r="H188" s="41">
        <f>H191+H192+H193</f>
        <v>0</v>
      </c>
      <c r="I188" s="59"/>
    </row>
    <row r="189" spans="1:9" s="22" customFormat="1" ht="20.25" hidden="1">
      <c r="A189" s="49"/>
      <c r="B189" s="56" t="s">
        <v>115</v>
      </c>
      <c r="C189" s="17"/>
      <c r="D189" s="18" t="s">
        <v>13</v>
      </c>
      <c r="E189" s="18" t="s">
        <v>6</v>
      </c>
      <c r="F189" s="18" t="s">
        <v>7</v>
      </c>
      <c r="G189" s="37" t="s">
        <v>45</v>
      </c>
      <c r="H189" s="26">
        <f>H191+H192+H193</f>
        <v>0</v>
      </c>
      <c r="I189" s="59"/>
    </row>
    <row r="190" spans="1:9" s="22" customFormat="1" ht="9.75" hidden="1">
      <c r="A190" s="50"/>
      <c r="B190" s="7" t="s">
        <v>8</v>
      </c>
      <c r="C190" s="23"/>
      <c r="D190" s="24"/>
      <c r="E190" s="24"/>
      <c r="F190" s="24"/>
      <c r="G190" s="36"/>
      <c r="H190" s="25"/>
      <c r="I190" s="59"/>
    </row>
    <row r="191" spans="1:9" s="22" customFormat="1" ht="9.75" hidden="1">
      <c r="A191" s="50"/>
      <c r="B191" s="7" t="s">
        <v>9</v>
      </c>
      <c r="C191" s="17" t="s">
        <v>36</v>
      </c>
      <c r="D191" s="18" t="s">
        <v>13</v>
      </c>
      <c r="E191" s="18" t="s">
        <v>6</v>
      </c>
      <c r="F191" s="18" t="s">
        <v>7</v>
      </c>
      <c r="G191" s="37" t="s">
        <v>45</v>
      </c>
      <c r="H191" s="26"/>
      <c r="I191" s="59"/>
    </row>
    <row r="192" spans="1:9" s="22" customFormat="1" ht="9.75" hidden="1">
      <c r="A192" s="50"/>
      <c r="B192" s="32" t="s">
        <v>10</v>
      </c>
      <c r="C192" s="17" t="s">
        <v>47</v>
      </c>
      <c r="D192" s="18" t="s">
        <v>13</v>
      </c>
      <c r="E192" s="18" t="s">
        <v>6</v>
      </c>
      <c r="F192" s="18" t="s">
        <v>7</v>
      </c>
      <c r="G192" s="37" t="s">
        <v>45</v>
      </c>
      <c r="H192" s="26"/>
      <c r="I192" s="59"/>
    </row>
    <row r="193" spans="1:9" ht="12.75" hidden="1">
      <c r="A193" s="50"/>
      <c r="B193" s="7" t="s">
        <v>10</v>
      </c>
      <c r="C193" s="17" t="s">
        <v>48</v>
      </c>
      <c r="D193" s="18" t="s">
        <v>13</v>
      </c>
      <c r="E193" s="18" t="s">
        <v>6</v>
      </c>
      <c r="F193" s="18" t="s">
        <v>7</v>
      </c>
      <c r="G193" s="35" t="s">
        <v>45</v>
      </c>
      <c r="H193" s="20"/>
      <c r="I193" s="60">
        <f>H193+H200+H206+H212</f>
        <v>264</v>
      </c>
    </row>
    <row r="194" spans="1:8" ht="12.75" hidden="1">
      <c r="A194" s="50"/>
      <c r="B194" s="7" t="s">
        <v>10</v>
      </c>
      <c r="C194" s="17" t="s">
        <v>48</v>
      </c>
      <c r="D194" s="18" t="s">
        <v>13</v>
      </c>
      <c r="E194" s="18" t="s">
        <v>7</v>
      </c>
      <c r="F194" s="18" t="s">
        <v>7</v>
      </c>
      <c r="G194" s="35" t="s">
        <v>45</v>
      </c>
      <c r="H194" s="20"/>
    </row>
    <row r="195" spans="1:8" ht="12.75" hidden="1">
      <c r="A195" s="49"/>
      <c r="B195" s="40" t="s">
        <v>65</v>
      </c>
      <c r="C195" s="29"/>
      <c r="D195" s="30" t="s">
        <v>13</v>
      </c>
      <c r="E195" s="30" t="s">
        <v>6</v>
      </c>
      <c r="F195" s="30" t="s">
        <v>7</v>
      </c>
      <c r="G195" s="38"/>
      <c r="H195" s="41">
        <f>H198+H199+H200</f>
        <v>0</v>
      </c>
    </row>
    <row r="196" spans="1:8" ht="20.25" hidden="1">
      <c r="A196" s="49"/>
      <c r="B196" s="56" t="s">
        <v>115</v>
      </c>
      <c r="C196" s="17"/>
      <c r="D196" s="18" t="s">
        <v>13</v>
      </c>
      <c r="E196" s="18" t="s">
        <v>6</v>
      </c>
      <c r="F196" s="18" t="s">
        <v>7</v>
      </c>
      <c r="G196" s="37" t="s">
        <v>45</v>
      </c>
      <c r="H196" s="26">
        <f>H198+H199+H200</f>
        <v>0</v>
      </c>
    </row>
    <row r="197" spans="1:8" ht="12.75" hidden="1">
      <c r="A197" s="50"/>
      <c r="B197" s="7" t="s">
        <v>8</v>
      </c>
      <c r="C197" s="23"/>
      <c r="D197" s="24"/>
      <c r="E197" s="24"/>
      <c r="F197" s="24"/>
      <c r="G197" s="36"/>
      <c r="H197" s="25"/>
    </row>
    <row r="198" spans="1:8" ht="12.75" hidden="1">
      <c r="A198" s="50"/>
      <c r="B198" s="7" t="s">
        <v>9</v>
      </c>
      <c r="C198" s="17" t="s">
        <v>36</v>
      </c>
      <c r="D198" s="18" t="s">
        <v>13</v>
      </c>
      <c r="E198" s="18" t="s">
        <v>6</v>
      </c>
      <c r="F198" s="18" t="s">
        <v>7</v>
      </c>
      <c r="G198" s="37" t="s">
        <v>45</v>
      </c>
      <c r="H198" s="26"/>
    </row>
    <row r="199" spans="1:8" ht="12.75" hidden="1">
      <c r="A199" s="50"/>
      <c r="B199" s="32" t="s">
        <v>10</v>
      </c>
      <c r="C199" s="17" t="s">
        <v>47</v>
      </c>
      <c r="D199" s="18" t="s">
        <v>13</v>
      </c>
      <c r="E199" s="18" t="s">
        <v>6</v>
      </c>
      <c r="F199" s="18" t="s">
        <v>7</v>
      </c>
      <c r="G199" s="37" t="s">
        <v>45</v>
      </c>
      <c r="H199" s="26"/>
    </row>
    <row r="200" spans="1:8" ht="12.75" hidden="1">
      <c r="A200" s="50"/>
      <c r="B200" s="7" t="s">
        <v>10</v>
      </c>
      <c r="C200" s="17" t="s">
        <v>48</v>
      </c>
      <c r="D200" s="18" t="s">
        <v>13</v>
      </c>
      <c r="E200" s="18" t="s">
        <v>6</v>
      </c>
      <c r="F200" s="18" t="s">
        <v>7</v>
      </c>
      <c r="G200" s="35" t="s">
        <v>45</v>
      </c>
      <c r="H200" s="20"/>
    </row>
    <row r="201" spans="1:8" ht="22.5">
      <c r="A201" s="49"/>
      <c r="B201" s="40" t="s">
        <v>66</v>
      </c>
      <c r="C201" s="29"/>
      <c r="D201" s="30" t="s">
        <v>13</v>
      </c>
      <c r="E201" s="30" t="s">
        <v>6</v>
      </c>
      <c r="F201" s="30" t="s">
        <v>7</v>
      </c>
      <c r="G201" s="38"/>
      <c r="H201" s="41">
        <f>H204+H205+H206</f>
        <v>167</v>
      </c>
    </row>
    <row r="202" spans="1:8" ht="20.25">
      <c r="A202" s="49"/>
      <c r="B202" s="56" t="s">
        <v>115</v>
      </c>
      <c r="C202" s="17"/>
      <c r="D202" s="18" t="s">
        <v>13</v>
      </c>
      <c r="E202" s="18" t="s">
        <v>6</v>
      </c>
      <c r="F202" s="18" t="s">
        <v>7</v>
      </c>
      <c r="G202" s="37" t="s">
        <v>45</v>
      </c>
      <c r="H202" s="26">
        <f>H204+H205+H206</f>
        <v>167</v>
      </c>
    </row>
    <row r="203" spans="1:8" ht="12.75">
      <c r="A203" s="50"/>
      <c r="B203" s="7" t="s">
        <v>8</v>
      </c>
      <c r="C203" s="23"/>
      <c r="D203" s="24"/>
      <c r="E203" s="24"/>
      <c r="F203" s="24"/>
      <c r="G203" s="36"/>
      <c r="H203" s="25"/>
    </row>
    <row r="204" spans="1:8" ht="12.75" hidden="1">
      <c r="A204" s="50"/>
      <c r="B204" s="7" t="s">
        <v>9</v>
      </c>
      <c r="C204" s="17" t="s">
        <v>36</v>
      </c>
      <c r="D204" s="18" t="s">
        <v>13</v>
      </c>
      <c r="E204" s="18" t="s">
        <v>6</v>
      </c>
      <c r="F204" s="18" t="s">
        <v>7</v>
      </c>
      <c r="G204" s="37" t="s">
        <v>45</v>
      </c>
      <c r="H204" s="26"/>
    </row>
    <row r="205" spans="1:8" ht="12.75" hidden="1">
      <c r="A205" s="50"/>
      <c r="B205" s="32" t="s">
        <v>10</v>
      </c>
      <c r="C205" s="17" t="s">
        <v>47</v>
      </c>
      <c r="D205" s="18" t="s">
        <v>13</v>
      </c>
      <c r="E205" s="18" t="s">
        <v>6</v>
      </c>
      <c r="F205" s="18" t="s">
        <v>7</v>
      </c>
      <c r="G205" s="37" t="s">
        <v>45</v>
      </c>
      <c r="H205" s="26"/>
    </row>
    <row r="206" spans="1:8" ht="12.75">
      <c r="A206" s="50"/>
      <c r="B206" s="7" t="s">
        <v>10</v>
      </c>
      <c r="C206" s="17" t="s">
        <v>48</v>
      </c>
      <c r="D206" s="18" t="s">
        <v>13</v>
      </c>
      <c r="E206" s="18" t="s">
        <v>6</v>
      </c>
      <c r="F206" s="18" t="s">
        <v>7</v>
      </c>
      <c r="G206" s="35" t="s">
        <v>45</v>
      </c>
      <c r="H206" s="20">
        <v>167</v>
      </c>
    </row>
    <row r="207" spans="1:8" ht="22.5">
      <c r="A207" s="49"/>
      <c r="B207" s="40" t="s">
        <v>67</v>
      </c>
      <c r="C207" s="29"/>
      <c r="D207" s="30" t="s">
        <v>13</v>
      </c>
      <c r="E207" s="30" t="s">
        <v>6</v>
      </c>
      <c r="F207" s="30" t="s">
        <v>7</v>
      </c>
      <c r="G207" s="38"/>
      <c r="H207" s="41">
        <f>H210+H211+H212</f>
        <v>97</v>
      </c>
    </row>
    <row r="208" spans="1:8" ht="20.25">
      <c r="A208" s="49"/>
      <c r="B208" s="56" t="s">
        <v>115</v>
      </c>
      <c r="C208" s="17"/>
      <c r="D208" s="18" t="s">
        <v>13</v>
      </c>
      <c r="E208" s="18" t="s">
        <v>6</v>
      </c>
      <c r="F208" s="18" t="s">
        <v>7</v>
      </c>
      <c r="G208" s="37" t="s">
        <v>45</v>
      </c>
      <c r="H208" s="26">
        <f>H210+H211+H212</f>
        <v>97</v>
      </c>
    </row>
    <row r="209" spans="1:8" ht="12.75">
      <c r="A209" s="50"/>
      <c r="B209" s="7" t="s">
        <v>8</v>
      </c>
      <c r="C209" s="23"/>
      <c r="D209" s="24"/>
      <c r="E209" s="24"/>
      <c r="F209" s="24"/>
      <c r="G209" s="36"/>
      <c r="H209" s="25"/>
    </row>
    <row r="210" spans="1:8" ht="12.75" hidden="1">
      <c r="A210" s="50"/>
      <c r="B210" s="7" t="s">
        <v>9</v>
      </c>
      <c r="C210" s="17" t="s">
        <v>36</v>
      </c>
      <c r="D210" s="18" t="s">
        <v>13</v>
      </c>
      <c r="E210" s="18" t="s">
        <v>6</v>
      </c>
      <c r="F210" s="18" t="s">
        <v>7</v>
      </c>
      <c r="G210" s="37" t="s">
        <v>45</v>
      </c>
      <c r="H210" s="26"/>
    </row>
    <row r="211" spans="1:8" ht="12.75" hidden="1">
      <c r="A211" s="50"/>
      <c r="B211" s="32" t="s">
        <v>10</v>
      </c>
      <c r="C211" s="17" t="s">
        <v>47</v>
      </c>
      <c r="D211" s="18" t="s">
        <v>13</v>
      </c>
      <c r="E211" s="18" t="s">
        <v>6</v>
      </c>
      <c r="F211" s="18" t="s">
        <v>7</v>
      </c>
      <c r="G211" s="37" t="s">
        <v>45</v>
      </c>
      <c r="H211" s="26"/>
    </row>
    <row r="212" spans="1:8" ht="12.75">
      <c r="A212" s="50"/>
      <c r="B212" s="7" t="s">
        <v>10</v>
      </c>
      <c r="C212" s="17" t="s">
        <v>48</v>
      </c>
      <c r="D212" s="18" t="s">
        <v>13</v>
      </c>
      <c r="E212" s="18" t="s">
        <v>6</v>
      </c>
      <c r="F212" s="18" t="s">
        <v>7</v>
      </c>
      <c r="G212" s="35" t="s">
        <v>45</v>
      </c>
      <c r="H212" s="20">
        <v>97</v>
      </c>
    </row>
    <row r="213" spans="1:8" ht="121.5" customHeight="1">
      <c r="A213" s="67" t="s">
        <v>33</v>
      </c>
      <c r="B213" s="68" t="s">
        <v>128</v>
      </c>
      <c r="C213" s="99" t="s">
        <v>112</v>
      </c>
      <c r="D213" s="100"/>
      <c r="E213" s="100"/>
      <c r="F213" s="100"/>
      <c r="G213" s="101"/>
      <c r="H213" s="102">
        <f>H214+H222+H230+H238</f>
        <v>200851</v>
      </c>
    </row>
    <row r="214" spans="1:9" ht="104.25" customHeight="1">
      <c r="A214" s="73">
        <v>1</v>
      </c>
      <c r="B214" s="80" t="s">
        <v>101</v>
      </c>
      <c r="C214" s="88" t="s">
        <v>85</v>
      </c>
      <c r="D214" s="89"/>
      <c r="E214" s="89"/>
      <c r="F214" s="89"/>
      <c r="G214" s="83"/>
      <c r="H214" s="84">
        <f>H215</f>
        <v>8751.800000000001</v>
      </c>
      <c r="I214" s="60">
        <f>I215+I216</f>
        <v>200851.00000000003</v>
      </c>
    </row>
    <row r="215" spans="1:9" ht="33.75">
      <c r="A215" s="49"/>
      <c r="B215" s="85" t="s">
        <v>15</v>
      </c>
      <c r="C215" s="29"/>
      <c r="D215" s="30" t="s">
        <v>13</v>
      </c>
      <c r="E215" s="30"/>
      <c r="F215" s="30"/>
      <c r="G215" s="38"/>
      <c r="H215" s="27">
        <f>H216</f>
        <v>8751.800000000001</v>
      </c>
      <c r="I215" s="60">
        <f>H220+H228+H244+H249+H236</f>
        <v>194825.40000000002</v>
      </c>
    </row>
    <row r="216" spans="1:9" ht="12.75">
      <c r="A216" s="49"/>
      <c r="B216" s="57" t="s">
        <v>116</v>
      </c>
      <c r="C216" s="29"/>
      <c r="D216" s="30" t="s">
        <v>13</v>
      </c>
      <c r="E216" s="30" t="s">
        <v>11</v>
      </c>
      <c r="F216" s="30" t="s">
        <v>5</v>
      </c>
      <c r="G216" s="38"/>
      <c r="H216" s="25">
        <f>H217</f>
        <v>8751.800000000001</v>
      </c>
      <c r="I216" s="60">
        <f>H221+H229+H245+H250+H237</f>
        <v>6025.599999999999</v>
      </c>
    </row>
    <row r="217" spans="1:9" ht="21.75" customHeight="1">
      <c r="A217" s="49"/>
      <c r="B217" s="40" t="s">
        <v>86</v>
      </c>
      <c r="C217" s="29" t="s">
        <v>89</v>
      </c>
      <c r="D217" s="30" t="s">
        <v>13</v>
      </c>
      <c r="E217" s="30" t="s">
        <v>11</v>
      </c>
      <c r="F217" s="30" t="s">
        <v>5</v>
      </c>
      <c r="G217" s="38"/>
      <c r="H217" s="41">
        <f>H220+H221</f>
        <v>8751.800000000001</v>
      </c>
      <c r="I217" s="60"/>
    </row>
    <row r="218" spans="1:9" ht="21.75" customHeight="1">
      <c r="A218" s="49"/>
      <c r="B218" s="56" t="s">
        <v>115</v>
      </c>
      <c r="C218" s="17" t="s">
        <v>89</v>
      </c>
      <c r="D218" s="18" t="s">
        <v>13</v>
      </c>
      <c r="E218" s="18" t="s">
        <v>11</v>
      </c>
      <c r="F218" s="18" t="s">
        <v>5</v>
      </c>
      <c r="G218" s="37" t="s">
        <v>45</v>
      </c>
      <c r="H218" s="26">
        <f>H220+H221</f>
        <v>8751.800000000001</v>
      </c>
      <c r="I218" s="60"/>
    </row>
    <row r="219" spans="1:8" ht="12.75">
      <c r="A219" s="49"/>
      <c r="B219" s="7" t="s">
        <v>8</v>
      </c>
      <c r="C219" s="23"/>
      <c r="D219" s="24"/>
      <c r="E219" s="24"/>
      <c r="F219" s="24"/>
      <c r="G219" s="36"/>
      <c r="H219" s="25"/>
    </row>
    <row r="220" spans="1:8" ht="12.75">
      <c r="A220" s="49"/>
      <c r="B220" s="7" t="s">
        <v>9</v>
      </c>
      <c r="C220" s="17" t="s">
        <v>87</v>
      </c>
      <c r="D220" s="18" t="s">
        <v>13</v>
      </c>
      <c r="E220" s="18" t="s">
        <v>11</v>
      </c>
      <c r="F220" s="18" t="s">
        <v>5</v>
      </c>
      <c r="G220" s="37" t="s">
        <v>45</v>
      </c>
      <c r="H220" s="46">
        <v>8489.2</v>
      </c>
    </row>
    <row r="221" spans="1:8" ht="12.75">
      <c r="A221" s="49"/>
      <c r="B221" s="32" t="s">
        <v>10</v>
      </c>
      <c r="C221" s="17" t="s">
        <v>88</v>
      </c>
      <c r="D221" s="18" t="s">
        <v>13</v>
      </c>
      <c r="E221" s="18" t="s">
        <v>11</v>
      </c>
      <c r="F221" s="18" t="s">
        <v>5</v>
      </c>
      <c r="G221" s="37" t="s">
        <v>45</v>
      </c>
      <c r="H221" s="46">
        <v>262.6</v>
      </c>
    </row>
    <row r="222" spans="1:8" ht="80.25" customHeight="1">
      <c r="A222" s="73">
        <v>2</v>
      </c>
      <c r="B222" s="80" t="s">
        <v>102</v>
      </c>
      <c r="C222" s="88" t="s">
        <v>90</v>
      </c>
      <c r="D222" s="89"/>
      <c r="E222" s="89"/>
      <c r="F222" s="89"/>
      <c r="G222" s="83"/>
      <c r="H222" s="84">
        <f>H223</f>
        <v>33799</v>
      </c>
    </row>
    <row r="223" spans="1:8" ht="33.75">
      <c r="A223" s="49"/>
      <c r="B223" s="85" t="s">
        <v>15</v>
      </c>
      <c r="C223" s="29"/>
      <c r="D223" s="30" t="s">
        <v>13</v>
      </c>
      <c r="E223" s="30"/>
      <c r="F223" s="30"/>
      <c r="G223" s="38"/>
      <c r="H223" s="27">
        <f>H225</f>
        <v>33799</v>
      </c>
    </row>
    <row r="224" spans="1:8" ht="12.75">
      <c r="A224" s="49"/>
      <c r="B224" s="57" t="s">
        <v>117</v>
      </c>
      <c r="C224" s="29"/>
      <c r="D224" s="30" t="s">
        <v>13</v>
      </c>
      <c r="E224" s="30" t="s">
        <v>6</v>
      </c>
      <c r="F224" s="30" t="s">
        <v>7</v>
      </c>
      <c r="G224" s="38"/>
      <c r="H224" s="25">
        <f>H225</f>
        <v>33799</v>
      </c>
    </row>
    <row r="225" spans="1:8" ht="41.25" customHeight="1">
      <c r="A225" s="49"/>
      <c r="B225" s="40" t="s">
        <v>93</v>
      </c>
      <c r="C225" s="29" t="s">
        <v>94</v>
      </c>
      <c r="D225" s="30" t="s">
        <v>13</v>
      </c>
      <c r="E225" s="30" t="s">
        <v>6</v>
      </c>
      <c r="F225" s="30" t="s">
        <v>7</v>
      </c>
      <c r="G225" s="38"/>
      <c r="H225" s="41">
        <f>H228+H229</f>
        <v>33799</v>
      </c>
    </row>
    <row r="226" spans="1:8" ht="27.75" customHeight="1">
      <c r="A226" s="49"/>
      <c r="B226" s="56" t="s">
        <v>115</v>
      </c>
      <c r="C226" s="17" t="s">
        <v>94</v>
      </c>
      <c r="D226" s="18" t="s">
        <v>13</v>
      </c>
      <c r="E226" s="18" t="s">
        <v>6</v>
      </c>
      <c r="F226" s="18" t="s">
        <v>7</v>
      </c>
      <c r="G226" s="37" t="s">
        <v>45</v>
      </c>
      <c r="H226" s="26">
        <f>H228+H229</f>
        <v>33799</v>
      </c>
    </row>
    <row r="227" spans="1:8" ht="12.75">
      <c r="A227" s="50"/>
      <c r="B227" s="7" t="s">
        <v>8</v>
      </c>
      <c r="C227" s="23"/>
      <c r="D227" s="24"/>
      <c r="E227" s="24"/>
      <c r="F227" s="24"/>
      <c r="G227" s="36"/>
      <c r="H227" s="25"/>
    </row>
    <row r="228" spans="1:8" ht="12.75">
      <c r="A228" s="50"/>
      <c r="B228" s="7" t="s">
        <v>9</v>
      </c>
      <c r="C228" s="17" t="s">
        <v>91</v>
      </c>
      <c r="D228" s="18" t="s">
        <v>13</v>
      </c>
      <c r="E228" s="18" t="s">
        <v>6</v>
      </c>
      <c r="F228" s="18" t="s">
        <v>7</v>
      </c>
      <c r="G228" s="37" t="s">
        <v>45</v>
      </c>
      <c r="H228" s="26">
        <v>32785</v>
      </c>
    </row>
    <row r="229" spans="1:8" ht="12.75">
      <c r="A229" s="50"/>
      <c r="B229" s="32" t="s">
        <v>10</v>
      </c>
      <c r="C229" s="17" t="s">
        <v>92</v>
      </c>
      <c r="D229" s="18" t="s">
        <v>13</v>
      </c>
      <c r="E229" s="18" t="s">
        <v>6</v>
      </c>
      <c r="F229" s="18" t="s">
        <v>7</v>
      </c>
      <c r="G229" s="37" t="s">
        <v>45</v>
      </c>
      <c r="H229" s="26">
        <v>1014</v>
      </c>
    </row>
    <row r="230" spans="1:8" ht="66" customHeight="1">
      <c r="A230" s="73">
        <v>3</v>
      </c>
      <c r="B230" s="80" t="s">
        <v>95</v>
      </c>
      <c r="C230" s="88" t="s">
        <v>96</v>
      </c>
      <c r="D230" s="89"/>
      <c r="E230" s="89"/>
      <c r="F230" s="89"/>
      <c r="G230" s="83"/>
      <c r="H230" s="84">
        <f>H231</f>
        <v>1356.9</v>
      </c>
    </row>
    <row r="231" spans="1:8" ht="33.75">
      <c r="A231" s="49"/>
      <c r="B231" s="85" t="s">
        <v>15</v>
      </c>
      <c r="C231" s="29"/>
      <c r="D231" s="30" t="s">
        <v>13</v>
      </c>
      <c r="E231" s="30"/>
      <c r="F231" s="30"/>
      <c r="G231" s="38"/>
      <c r="H231" s="27">
        <f>H232</f>
        <v>1356.9</v>
      </c>
    </row>
    <row r="232" spans="1:8" ht="12.75">
      <c r="A232" s="49"/>
      <c r="B232" s="57" t="s">
        <v>118</v>
      </c>
      <c r="C232" s="29"/>
      <c r="D232" s="30" t="s">
        <v>13</v>
      </c>
      <c r="E232" s="30" t="s">
        <v>11</v>
      </c>
      <c r="F232" s="30" t="s">
        <v>12</v>
      </c>
      <c r="G232" s="38"/>
      <c r="H232" s="25">
        <f>H233</f>
        <v>1356.9</v>
      </c>
    </row>
    <row r="233" spans="1:8" ht="22.5">
      <c r="A233" s="49"/>
      <c r="B233" s="40" t="s">
        <v>132</v>
      </c>
      <c r="C233" s="29" t="s">
        <v>99</v>
      </c>
      <c r="D233" s="30" t="s">
        <v>13</v>
      </c>
      <c r="E233" s="30" t="s">
        <v>11</v>
      </c>
      <c r="F233" s="30" t="s">
        <v>12</v>
      </c>
      <c r="G233" s="38"/>
      <c r="H233" s="41">
        <f>H236+H237</f>
        <v>1356.9</v>
      </c>
    </row>
    <row r="234" spans="1:8" ht="20.25">
      <c r="A234" s="49"/>
      <c r="B234" s="56" t="s">
        <v>115</v>
      </c>
      <c r="C234" s="17" t="s">
        <v>99</v>
      </c>
      <c r="D234" s="18" t="s">
        <v>13</v>
      </c>
      <c r="E234" s="18" t="s">
        <v>11</v>
      </c>
      <c r="F234" s="18" t="s">
        <v>12</v>
      </c>
      <c r="G234" s="37" t="s">
        <v>45</v>
      </c>
      <c r="H234" s="26">
        <f>H236+H237</f>
        <v>1356.9</v>
      </c>
    </row>
    <row r="235" spans="1:8" ht="12.75">
      <c r="A235" s="50"/>
      <c r="B235" s="7" t="s">
        <v>8</v>
      </c>
      <c r="C235" s="23"/>
      <c r="D235" s="24"/>
      <c r="E235" s="24"/>
      <c r="F235" s="24"/>
      <c r="G235" s="36"/>
      <c r="H235" s="25"/>
    </row>
    <row r="236" spans="1:8" ht="12.75">
      <c r="A236" s="50"/>
      <c r="B236" s="7" t="s">
        <v>9</v>
      </c>
      <c r="C236" s="17" t="s">
        <v>97</v>
      </c>
      <c r="D236" s="18" t="s">
        <v>13</v>
      </c>
      <c r="E236" s="18" t="s">
        <v>11</v>
      </c>
      <c r="F236" s="18" t="s">
        <v>12</v>
      </c>
      <c r="G236" s="37" t="s">
        <v>45</v>
      </c>
      <c r="H236" s="26">
        <v>1316.2</v>
      </c>
    </row>
    <row r="237" spans="1:8" ht="12.75">
      <c r="A237" s="50"/>
      <c r="B237" s="32" t="s">
        <v>10</v>
      </c>
      <c r="C237" s="17" t="s">
        <v>98</v>
      </c>
      <c r="D237" s="18" t="s">
        <v>13</v>
      </c>
      <c r="E237" s="18" t="s">
        <v>11</v>
      </c>
      <c r="F237" s="18" t="s">
        <v>12</v>
      </c>
      <c r="G237" s="37" t="s">
        <v>45</v>
      </c>
      <c r="H237" s="26">
        <v>40.7</v>
      </c>
    </row>
    <row r="238" spans="1:8" ht="52.5">
      <c r="A238" s="73">
        <v>4</v>
      </c>
      <c r="B238" s="80" t="s">
        <v>100</v>
      </c>
      <c r="C238" s="88" t="s">
        <v>103</v>
      </c>
      <c r="D238" s="89"/>
      <c r="E238" s="89"/>
      <c r="F238" s="89"/>
      <c r="G238" s="83"/>
      <c r="H238" s="84">
        <f>H239</f>
        <v>156943.3</v>
      </c>
    </row>
    <row r="239" spans="1:8" ht="33.75">
      <c r="A239" s="49"/>
      <c r="B239" s="85" t="s">
        <v>15</v>
      </c>
      <c r="C239" s="29"/>
      <c r="D239" s="30" t="s">
        <v>13</v>
      </c>
      <c r="E239" s="30"/>
      <c r="F239" s="30"/>
      <c r="G239" s="38"/>
      <c r="H239" s="27">
        <f>H241+H246</f>
        <v>156943.3</v>
      </c>
    </row>
    <row r="240" spans="1:8" ht="12.75">
      <c r="A240" s="49"/>
      <c r="B240" s="57" t="s">
        <v>118</v>
      </c>
      <c r="C240" s="29"/>
      <c r="D240" s="30" t="s">
        <v>13</v>
      </c>
      <c r="E240" s="30" t="s">
        <v>11</v>
      </c>
      <c r="F240" s="30" t="s">
        <v>12</v>
      </c>
      <c r="G240" s="38"/>
      <c r="H240" s="25">
        <f>H241+H246</f>
        <v>156943.3</v>
      </c>
    </row>
    <row r="241" spans="1:9" ht="22.5">
      <c r="A241" s="49"/>
      <c r="B241" s="40" t="s">
        <v>107</v>
      </c>
      <c r="C241" s="29" t="s">
        <v>104</v>
      </c>
      <c r="D241" s="30" t="s">
        <v>13</v>
      </c>
      <c r="E241" s="30" t="s">
        <v>11</v>
      </c>
      <c r="F241" s="30" t="s">
        <v>12</v>
      </c>
      <c r="G241" s="38"/>
      <c r="H241" s="41">
        <f>H244+H245</f>
        <v>71083.2</v>
      </c>
      <c r="I241" s="61"/>
    </row>
    <row r="242" spans="1:9" ht="20.25">
      <c r="A242" s="49"/>
      <c r="B242" s="56" t="s">
        <v>115</v>
      </c>
      <c r="C242" s="17" t="s">
        <v>104</v>
      </c>
      <c r="D242" s="18" t="s">
        <v>13</v>
      </c>
      <c r="E242" s="18" t="s">
        <v>11</v>
      </c>
      <c r="F242" s="18" t="s">
        <v>12</v>
      </c>
      <c r="G242" s="37" t="s">
        <v>45</v>
      </c>
      <c r="H242" s="26">
        <f>H244+H245</f>
        <v>71083.2</v>
      </c>
      <c r="I242" s="61"/>
    </row>
    <row r="243" spans="1:9" ht="12.75">
      <c r="A243" s="50"/>
      <c r="B243" s="7" t="s">
        <v>8</v>
      </c>
      <c r="C243" s="23"/>
      <c r="D243" s="24"/>
      <c r="E243" s="24"/>
      <c r="F243" s="24"/>
      <c r="G243" s="36"/>
      <c r="H243" s="25"/>
      <c r="I243" s="61"/>
    </row>
    <row r="244" spans="1:9" ht="12.75">
      <c r="A244" s="50"/>
      <c r="B244" s="7" t="s">
        <v>9</v>
      </c>
      <c r="C244" s="17" t="s">
        <v>105</v>
      </c>
      <c r="D244" s="18" t="s">
        <v>13</v>
      </c>
      <c r="E244" s="18" t="s">
        <v>11</v>
      </c>
      <c r="F244" s="18" t="s">
        <v>12</v>
      </c>
      <c r="G244" s="37" t="s">
        <v>45</v>
      </c>
      <c r="H244" s="26">
        <v>68950.7</v>
      </c>
      <c r="I244" s="61"/>
    </row>
    <row r="245" spans="1:9" ht="12.75">
      <c r="A245" s="50"/>
      <c r="B245" s="32" t="s">
        <v>10</v>
      </c>
      <c r="C245" s="17" t="s">
        <v>106</v>
      </c>
      <c r="D245" s="18" t="s">
        <v>13</v>
      </c>
      <c r="E245" s="18" t="s">
        <v>11</v>
      </c>
      <c r="F245" s="18" t="s">
        <v>12</v>
      </c>
      <c r="G245" s="37" t="s">
        <v>45</v>
      </c>
      <c r="H245" s="26">
        <v>2132.5</v>
      </c>
      <c r="I245" s="61"/>
    </row>
    <row r="246" spans="1:9" ht="12.75">
      <c r="A246" s="49"/>
      <c r="B246" s="40" t="s">
        <v>108</v>
      </c>
      <c r="C246" s="29" t="s">
        <v>109</v>
      </c>
      <c r="D246" s="30" t="s">
        <v>13</v>
      </c>
      <c r="E246" s="30" t="s">
        <v>11</v>
      </c>
      <c r="F246" s="30" t="s">
        <v>12</v>
      </c>
      <c r="G246" s="38"/>
      <c r="H246" s="41">
        <f>H249+H250</f>
        <v>85860.1</v>
      </c>
      <c r="I246" s="61"/>
    </row>
    <row r="247" spans="1:8" ht="20.25">
      <c r="A247" s="49"/>
      <c r="B247" s="56" t="s">
        <v>115</v>
      </c>
      <c r="C247" s="17" t="s">
        <v>109</v>
      </c>
      <c r="D247" s="18" t="s">
        <v>13</v>
      </c>
      <c r="E247" s="18" t="s">
        <v>11</v>
      </c>
      <c r="F247" s="18" t="s">
        <v>12</v>
      </c>
      <c r="G247" s="37" t="s">
        <v>45</v>
      </c>
      <c r="H247" s="26">
        <f>H249+H250</f>
        <v>85860.1</v>
      </c>
    </row>
    <row r="248" spans="1:8" ht="12.75">
      <c r="A248" s="50"/>
      <c r="B248" s="7" t="s">
        <v>8</v>
      </c>
      <c r="C248" s="23"/>
      <c r="D248" s="24"/>
      <c r="E248" s="24"/>
      <c r="F248" s="24"/>
      <c r="G248" s="36"/>
      <c r="H248" s="25"/>
    </row>
    <row r="249" spans="1:8" ht="12.75">
      <c r="A249" s="50"/>
      <c r="B249" s="7" t="s">
        <v>9</v>
      </c>
      <c r="C249" s="17" t="s">
        <v>110</v>
      </c>
      <c r="D249" s="18" t="s">
        <v>13</v>
      </c>
      <c r="E249" s="18" t="s">
        <v>11</v>
      </c>
      <c r="F249" s="18" t="s">
        <v>12</v>
      </c>
      <c r="G249" s="37" t="s">
        <v>45</v>
      </c>
      <c r="H249" s="26">
        <v>83284.3</v>
      </c>
    </row>
    <row r="250" spans="1:8" ht="13.5" thickBot="1">
      <c r="A250" s="91"/>
      <c r="B250" s="53" t="s">
        <v>10</v>
      </c>
      <c r="C250" s="33" t="s">
        <v>111</v>
      </c>
      <c r="D250" s="34" t="s">
        <v>13</v>
      </c>
      <c r="E250" s="34" t="s">
        <v>11</v>
      </c>
      <c r="F250" s="34" t="s">
        <v>12</v>
      </c>
      <c r="G250" s="45" t="s">
        <v>45</v>
      </c>
      <c r="H250" s="54">
        <v>2575.8</v>
      </c>
    </row>
    <row r="251" spans="1:8" ht="12.75">
      <c r="A251" s="92"/>
      <c r="B251" s="93"/>
      <c r="C251" s="93"/>
      <c r="D251" s="93"/>
      <c r="E251" s="93"/>
      <c r="F251" s="93"/>
      <c r="G251" s="93"/>
      <c r="H251" s="94"/>
    </row>
    <row r="252" spans="1:8" ht="12.75">
      <c r="A252" s="92"/>
      <c r="B252" s="93"/>
      <c r="C252" s="93"/>
      <c r="D252" s="93"/>
      <c r="E252" s="93"/>
      <c r="F252" s="93"/>
      <c r="G252" s="93"/>
      <c r="H252" s="94"/>
    </row>
    <row r="253" spans="1:8" ht="12.75">
      <c r="A253" s="92"/>
      <c r="B253" s="93"/>
      <c r="C253" s="93"/>
      <c r="D253" s="93"/>
      <c r="E253" s="93"/>
      <c r="F253" s="93"/>
      <c r="G253" s="93"/>
      <c r="H253" s="105">
        <f>5902.5+104346.8+3227.4+105895.5+1156.1+1417.3+32785+1014+247341.7+17713.4+8489.2+262.6+29881+940.2+166302.7+7275.4+783.7+24.3+1316.2+40.7+68950.7+2132.5+83284.3+2575.8+16145.8+499.4+3679.5+19.9+443+4.5</f>
        <v>913851.1</v>
      </c>
    </row>
    <row r="254" spans="1:8" ht="12.75">
      <c r="A254" s="92"/>
      <c r="B254" s="93"/>
      <c r="C254" s="93"/>
      <c r="D254" s="93"/>
      <c r="E254" s="93"/>
      <c r="F254" s="93"/>
      <c r="G254" s="93"/>
      <c r="H254" s="105">
        <f>H11-H253</f>
        <v>211313.69999999984</v>
      </c>
    </row>
    <row r="255" spans="1:8" ht="12.75">
      <c r="A255" s="92"/>
      <c r="B255" s="93"/>
      <c r="C255" s="93"/>
      <c r="D255" s="93"/>
      <c r="E255" s="93"/>
      <c r="F255" s="93"/>
      <c r="G255" s="93"/>
      <c r="H255" s="94"/>
    </row>
    <row r="256" spans="1:8" ht="12.75">
      <c r="A256" s="92"/>
      <c r="B256" s="93"/>
      <c r="C256" s="93"/>
      <c r="D256" s="93"/>
      <c r="E256" s="93"/>
      <c r="F256" s="93"/>
      <c r="G256" s="93"/>
      <c r="H256" s="94"/>
    </row>
    <row r="257" spans="1:8" ht="12.75">
      <c r="A257" s="92"/>
      <c r="B257" s="93"/>
      <c r="C257" s="93"/>
      <c r="D257" s="93"/>
      <c r="E257" s="93"/>
      <c r="F257" s="93"/>
      <c r="G257" s="93"/>
      <c r="H257" s="94"/>
    </row>
    <row r="258" spans="1:8" ht="12.75">
      <c r="A258" s="92"/>
      <c r="B258" s="93"/>
      <c r="C258" s="93"/>
      <c r="D258" s="93"/>
      <c r="E258" s="93"/>
      <c r="F258" s="93"/>
      <c r="G258" s="93"/>
      <c r="H258" s="94"/>
    </row>
    <row r="259" spans="1:8" ht="12.75">
      <c r="A259" s="92"/>
      <c r="B259" s="93"/>
      <c r="C259" s="93"/>
      <c r="D259" s="93"/>
      <c r="E259" s="93"/>
      <c r="F259" s="93"/>
      <c r="G259" s="93"/>
      <c r="H259" s="94"/>
    </row>
    <row r="260" spans="1:8" ht="12.75">
      <c r="A260" s="92"/>
      <c r="B260" s="93"/>
      <c r="C260" s="93"/>
      <c r="D260" s="93"/>
      <c r="E260" s="93"/>
      <c r="F260" s="93"/>
      <c r="G260" s="93"/>
      <c r="H260" s="94"/>
    </row>
    <row r="261" spans="1:8" ht="12.75">
      <c r="A261" s="92"/>
      <c r="B261" s="93"/>
      <c r="C261" s="93"/>
      <c r="D261" s="93"/>
      <c r="E261" s="93"/>
      <c r="F261" s="93"/>
      <c r="G261" s="93"/>
      <c r="H261" s="94"/>
    </row>
    <row r="262" spans="1:8" ht="12.75">
      <c r="A262" s="92"/>
      <c r="B262" s="93"/>
      <c r="C262" s="93"/>
      <c r="D262" s="93"/>
      <c r="E262" s="93"/>
      <c r="F262" s="93"/>
      <c r="G262" s="93"/>
      <c r="H262" s="94"/>
    </row>
    <row r="263" spans="1:8" ht="12.75">
      <c r="A263" s="92"/>
      <c r="B263" s="93"/>
      <c r="C263" s="93"/>
      <c r="D263" s="93"/>
      <c r="E263" s="93"/>
      <c r="F263" s="93"/>
      <c r="G263" s="93"/>
      <c r="H263" s="94"/>
    </row>
    <row r="264" spans="1:8" ht="12.75">
      <c r="A264" s="92"/>
      <c r="B264" s="93"/>
      <c r="C264" s="93"/>
      <c r="D264" s="93"/>
      <c r="E264" s="93"/>
      <c r="F264" s="93"/>
      <c r="G264" s="93"/>
      <c r="H264" s="94"/>
    </row>
    <row r="265" spans="1:8" ht="12.75">
      <c r="A265" s="92"/>
      <c r="B265" s="93"/>
      <c r="C265" s="93"/>
      <c r="D265" s="93"/>
      <c r="E265" s="93"/>
      <c r="F265" s="93"/>
      <c r="G265" s="93"/>
      <c r="H265" s="94"/>
    </row>
    <row r="266" spans="1:8" ht="12.75">
      <c r="A266" s="92"/>
      <c r="B266" s="93"/>
      <c r="C266" s="93"/>
      <c r="D266" s="93"/>
      <c r="E266" s="93"/>
      <c r="F266" s="93"/>
      <c r="G266" s="93"/>
      <c r="H266" s="94"/>
    </row>
    <row r="267" spans="1:8" ht="12.75">
      <c r="A267" s="92"/>
      <c r="B267" s="93"/>
      <c r="C267" s="93"/>
      <c r="D267" s="93"/>
      <c r="E267" s="93"/>
      <c r="F267" s="93"/>
      <c r="G267" s="93"/>
      <c r="H267" s="94"/>
    </row>
    <row r="268" spans="1:8" ht="12.75">
      <c r="A268" s="92"/>
      <c r="B268" s="93"/>
      <c r="C268" s="93"/>
      <c r="D268" s="93"/>
      <c r="E268" s="93"/>
      <c r="F268" s="93"/>
      <c r="G268" s="93"/>
      <c r="H268" s="94"/>
    </row>
    <row r="269" spans="1:8" ht="12.75">
      <c r="A269" s="92"/>
      <c r="B269" s="93"/>
      <c r="C269" s="93"/>
      <c r="D269" s="93"/>
      <c r="E269" s="93"/>
      <c r="F269" s="93"/>
      <c r="G269" s="93"/>
      <c r="H269" s="94"/>
    </row>
    <row r="270" spans="1:8" ht="12.75">
      <c r="A270" s="92"/>
      <c r="B270" s="93"/>
      <c r="C270" s="93"/>
      <c r="D270" s="93"/>
      <c r="E270" s="93"/>
      <c r="F270" s="93"/>
      <c r="G270" s="93"/>
      <c r="H270" s="94"/>
    </row>
    <row r="271" spans="1:8" ht="12.75">
      <c r="A271" s="92"/>
      <c r="B271" s="93"/>
      <c r="C271" s="93"/>
      <c r="D271" s="93"/>
      <c r="E271" s="93"/>
      <c r="F271" s="93"/>
      <c r="G271" s="93"/>
      <c r="H271" s="94"/>
    </row>
    <row r="272" spans="1:8" ht="12.75">
      <c r="A272" s="92"/>
      <c r="B272" s="93"/>
      <c r="C272" s="93"/>
      <c r="D272" s="93"/>
      <c r="E272" s="93"/>
      <c r="F272" s="93"/>
      <c r="G272" s="93"/>
      <c r="H272" s="94"/>
    </row>
    <row r="273" spans="1:8" ht="12.75">
      <c r="A273" s="92"/>
      <c r="B273" s="93"/>
      <c r="C273" s="93"/>
      <c r="D273" s="93"/>
      <c r="E273" s="93"/>
      <c r="F273" s="93"/>
      <c r="G273" s="93"/>
      <c r="H273" s="94"/>
    </row>
    <row r="274" spans="1:8" ht="12.75">
      <c r="A274" s="92"/>
      <c r="B274" s="93"/>
      <c r="C274" s="93"/>
      <c r="D274" s="93"/>
      <c r="E274" s="93"/>
      <c r="F274" s="93"/>
      <c r="G274" s="93"/>
      <c r="H274" s="94"/>
    </row>
    <row r="275" spans="1:8" ht="12.75">
      <c r="A275" s="92"/>
      <c r="B275" s="93"/>
      <c r="C275" s="93"/>
      <c r="D275" s="93"/>
      <c r="E275" s="93"/>
      <c r="F275" s="93"/>
      <c r="G275" s="93"/>
      <c r="H275" s="94"/>
    </row>
  </sheetData>
  <sheetProtection/>
  <mergeCells count="6">
    <mergeCell ref="F1:H1"/>
    <mergeCell ref="A7:H7"/>
    <mergeCell ref="D2:H2"/>
    <mergeCell ref="D3:H3"/>
    <mergeCell ref="D4:H4"/>
    <mergeCell ref="D5:H5"/>
  </mergeCells>
  <printOptions horizontalCentered="1"/>
  <pageMargins left="0.3937007874015748" right="0" top="0.5905511811023623" bottom="0.3937007874015748" header="0.5118110236220472" footer="0.5118110236220472"/>
  <pageSetup fitToHeight="5" fitToWidth="1" horizontalDpi="600" verticalDpi="600" orientation="portrait" paperSize="9" scale="78" r:id="rId1"/>
  <rowBreaks count="1" manualBreakCount="1">
    <brk id="2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6"/>
  <sheetViews>
    <sheetView view="pageBreakPreview" zoomScale="90" zoomScaleSheetLayoutView="90" zoomScalePageLayoutView="0" workbookViewId="0" topLeftCell="A79">
      <selection activeCell="J105" sqref="J105"/>
    </sheetView>
  </sheetViews>
  <sheetFormatPr defaultColWidth="9.125" defaultRowHeight="12.75"/>
  <cols>
    <col min="1" max="1" width="9.125" style="10" customWidth="1"/>
    <col min="2" max="2" width="61.50390625" style="2" customWidth="1"/>
    <col min="3" max="3" width="13.125" style="2" customWidth="1"/>
    <col min="4" max="4" width="7.125" style="2" customWidth="1"/>
    <col min="5" max="5" width="9.125" style="2" customWidth="1"/>
    <col min="6" max="7" width="8.50390625" style="2" customWidth="1"/>
    <col min="8" max="8" width="19.00390625" style="11" customWidth="1"/>
    <col min="9" max="16384" width="9.125" style="2" customWidth="1"/>
  </cols>
  <sheetData>
    <row r="1" spans="6:8" ht="12.75">
      <c r="F1" s="106" t="s">
        <v>154</v>
      </c>
      <c r="G1" s="106"/>
      <c r="H1" s="106"/>
    </row>
    <row r="2" spans="4:8" ht="12.75" customHeight="1">
      <c r="D2" s="108" t="s">
        <v>55</v>
      </c>
      <c r="E2" s="108"/>
      <c r="F2" s="108"/>
      <c r="G2" s="108"/>
      <c r="H2" s="108"/>
    </row>
    <row r="3" spans="4:8" ht="12.75" customHeight="1">
      <c r="D3" s="108" t="s">
        <v>20</v>
      </c>
      <c r="E3" s="108"/>
      <c r="F3" s="108"/>
      <c r="G3" s="108"/>
      <c r="H3" s="108"/>
    </row>
    <row r="4" spans="4:8" ht="12.75" customHeight="1">
      <c r="D4" s="108" t="s">
        <v>113</v>
      </c>
      <c r="E4" s="108"/>
      <c r="F4" s="108"/>
      <c r="G4" s="108"/>
      <c r="H4" s="108"/>
    </row>
    <row r="5" spans="4:8" ht="13.5" customHeight="1">
      <c r="D5" s="109" t="s">
        <v>155</v>
      </c>
      <c r="E5" s="109"/>
      <c r="F5" s="109"/>
      <c r="G5" s="109"/>
      <c r="H5" s="109"/>
    </row>
    <row r="6" ht="15" customHeight="1"/>
    <row r="7" spans="1:9" ht="86.25" customHeight="1">
      <c r="A7" s="107" t="s">
        <v>114</v>
      </c>
      <c r="B7" s="107"/>
      <c r="C7" s="107"/>
      <c r="D7" s="107"/>
      <c r="E7" s="107"/>
      <c r="F7" s="107"/>
      <c r="G7" s="107"/>
      <c r="H7" s="107"/>
      <c r="I7" s="12"/>
    </row>
    <row r="8" spans="2:8" ht="6" customHeight="1">
      <c r="B8" s="12"/>
      <c r="C8" s="12"/>
      <c r="D8" s="12"/>
      <c r="E8" s="12"/>
      <c r="F8" s="12"/>
      <c r="G8" s="12"/>
      <c r="H8" s="13"/>
    </row>
    <row r="9" ht="3.75" customHeight="1" thickBot="1">
      <c r="H9" s="14"/>
    </row>
    <row r="10" spans="1:8" ht="52.5" customHeight="1" thickBot="1">
      <c r="A10" s="9" t="s">
        <v>32</v>
      </c>
      <c r="B10" s="6" t="s">
        <v>0</v>
      </c>
      <c r="C10" s="1" t="s">
        <v>3</v>
      </c>
      <c r="D10" s="1" t="s">
        <v>1</v>
      </c>
      <c r="E10" s="1" t="s">
        <v>4</v>
      </c>
      <c r="F10" s="1" t="s">
        <v>16</v>
      </c>
      <c r="G10" s="1" t="s">
        <v>44</v>
      </c>
      <c r="H10" s="3" t="s">
        <v>2</v>
      </c>
    </row>
    <row r="11" spans="1:8" ht="35.25" customHeight="1">
      <c r="A11" s="62"/>
      <c r="B11" s="63" t="s">
        <v>122</v>
      </c>
      <c r="C11" s="64"/>
      <c r="D11" s="64"/>
      <c r="E11" s="64"/>
      <c r="F11" s="64"/>
      <c r="G11" s="65"/>
      <c r="H11" s="66">
        <f>H12</f>
        <v>601131.5999999999</v>
      </c>
    </row>
    <row r="12" spans="1:8" ht="68.25" customHeight="1">
      <c r="A12" s="67" t="s">
        <v>83</v>
      </c>
      <c r="B12" s="68" t="s">
        <v>127</v>
      </c>
      <c r="C12" s="69" t="s">
        <v>35</v>
      </c>
      <c r="D12" s="70"/>
      <c r="E12" s="70"/>
      <c r="F12" s="70"/>
      <c r="G12" s="71"/>
      <c r="H12" s="72">
        <f>H22+H83+H109+H13</f>
        <v>601131.5999999999</v>
      </c>
    </row>
    <row r="13" spans="1:8" ht="42.75" customHeight="1">
      <c r="A13" s="73">
        <v>1</v>
      </c>
      <c r="B13" s="74" t="s">
        <v>76</v>
      </c>
      <c r="C13" s="75" t="s">
        <v>129</v>
      </c>
      <c r="D13" s="76"/>
      <c r="E13" s="76"/>
      <c r="F13" s="76"/>
      <c r="G13" s="77"/>
      <c r="H13" s="78">
        <f>H14</f>
        <v>2918.5</v>
      </c>
    </row>
    <row r="14" spans="1:8" ht="53.25" customHeight="1">
      <c r="A14" s="79" t="s">
        <v>34</v>
      </c>
      <c r="B14" s="80" t="s">
        <v>77</v>
      </c>
      <c r="C14" s="81" t="s">
        <v>130</v>
      </c>
      <c r="D14" s="82"/>
      <c r="E14" s="82"/>
      <c r="F14" s="82"/>
      <c r="G14" s="83"/>
      <c r="H14" s="84">
        <f>H15</f>
        <v>2918.5</v>
      </c>
    </row>
    <row r="15" spans="1:8" ht="35.25" customHeight="1">
      <c r="A15" s="49"/>
      <c r="B15" s="85" t="s">
        <v>14</v>
      </c>
      <c r="C15" s="29"/>
      <c r="D15" s="30" t="s">
        <v>13</v>
      </c>
      <c r="E15" s="30"/>
      <c r="F15" s="30"/>
      <c r="G15" s="38"/>
      <c r="H15" s="27">
        <f>H16</f>
        <v>2918.5</v>
      </c>
    </row>
    <row r="16" spans="1:8" ht="23.25" customHeight="1">
      <c r="A16" s="49"/>
      <c r="B16" s="57" t="s">
        <v>120</v>
      </c>
      <c r="C16" s="29"/>
      <c r="D16" s="30" t="s">
        <v>13</v>
      </c>
      <c r="E16" s="30" t="s">
        <v>80</v>
      </c>
      <c r="F16" s="30" t="s">
        <v>5</v>
      </c>
      <c r="G16" s="38"/>
      <c r="H16" s="25">
        <f>H17</f>
        <v>2918.5</v>
      </c>
    </row>
    <row r="17" spans="1:8" ht="27.75" customHeight="1">
      <c r="A17" s="86"/>
      <c r="B17" s="40" t="s">
        <v>81</v>
      </c>
      <c r="C17" s="29"/>
      <c r="D17" s="30" t="s">
        <v>13</v>
      </c>
      <c r="E17" s="30" t="s">
        <v>80</v>
      </c>
      <c r="F17" s="30" t="s">
        <v>5</v>
      </c>
      <c r="G17" s="38"/>
      <c r="H17" s="41">
        <f>H20+H21</f>
        <v>2918.5</v>
      </c>
    </row>
    <row r="18" spans="1:8" ht="27" customHeight="1">
      <c r="A18" s="86"/>
      <c r="B18" s="56" t="s">
        <v>115</v>
      </c>
      <c r="C18" s="17"/>
      <c r="D18" s="18" t="s">
        <v>13</v>
      </c>
      <c r="E18" s="18" t="s">
        <v>80</v>
      </c>
      <c r="F18" s="18" t="s">
        <v>5</v>
      </c>
      <c r="G18" s="37" t="s">
        <v>45</v>
      </c>
      <c r="H18" s="26">
        <f>H20+H21</f>
        <v>2918.5</v>
      </c>
    </row>
    <row r="19" spans="1:8" ht="13.5" customHeight="1">
      <c r="A19" s="87"/>
      <c r="B19" s="7" t="s">
        <v>8</v>
      </c>
      <c r="C19" s="23"/>
      <c r="D19" s="24"/>
      <c r="E19" s="24"/>
      <c r="F19" s="24"/>
      <c r="G19" s="36"/>
      <c r="H19" s="25"/>
    </row>
    <row r="20" spans="1:8" ht="18.75" customHeight="1">
      <c r="A20" s="50"/>
      <c r="B20" s="7" t="s">
        <v>9</v>
      </c>
      <c r="C20" s="17" t="s">
        <v>78</v>
      </c>
      <c r="D20" s="18" t="s">
        <v>13</v>
      </c>
      <c r="E20" s="18" t="s">
        <v>80</v>
      </c>
      <c r="F20" s="18" t="s">
        <v>5</v>
      </c>
      <c r="G20" s="37" t="s">
        <v>45</v>
      </c>
      <c r="H20" s="26">
        <v>2918.5</v>
      </c>
    </row>
    <row r="21" spans="1:8" ht="21.75" customHeight="1" hidden="1">
      <c r="A21" s="50"/>
      <c r="B21" s="7" t="s">
        <v>10</v>
      </c>
      <c r="C21" s="17" t="s">
        <v>79</v>
      </c>
      <c r="D21" s="18" t="s">
        <v>13</v>
      </c>
      <c r="E21" s="18" t="s">
        <v>80</v>
      </c>
      <c r="F21" s="18" t="s">
        <v>5</v>
      </c>
      <c r="G21" s="37" t="s">
        <v>45</v>
      </c>
      <c r="H21" s="26"/>
    </row>
    <row r="22" spans="1:8" s="15" customFormat="1" ht="53.25" customHeight="1">
      <c r="A22" s="73">
        <v>2</v>
      </c>
      <c r="B22" s="74" t="s">
        <v>56</v>
      </c>
      <c r="C22" s="75" t="s">
        <v>40</v>
      </c>
      <c r="D22" s="76"/>
      <c r="E22" s="76"/>
      <c r="F22" s="76"/>
      <c r="G22" s="77"/>
      <c r="H22" s="78">
        <f>H23+H46+H75</f>
        <v>507447.19999999995</v>
      </c>
    </row>
    <row r="23" spans="1:8" s="16" customFormat="1" ht="56.25" customHeight="1">
      <c r="A23" s="73" t="s">
        <v>125</v>
      </c>
      <c r="B23" s="80" t="s">
        <v>52</v>
      </c>
      <c r="C23" s="81" t="s">
        <v>41</v>
      </c>
      <c r="D23" s="82"/>
      <c r="E23" s="82"/>
      <c r="F23" s="82"/>
      <c r="G23" s="83"/>
      <c r="H23" s="84">
        <f>H24</f>
        <v>291871.6</v>
      </c>
    </row>
    <row r="24" spans="1:8" s="21" customFormat="1" ht="36.75" customHeight="1">
      <c r="A24" s="49"/>
      <c r="B24" s="85" t="s">
        <v>14</v>
      </c>
      <c r="C24" s="29"/>
      <c r="D24" s="30" t="s">
        <v>13</v>
      </c>
      <c r="E24" s="30"/>
      <c r="F24" s="30"/>
      <c r="G24" s="38"/>
      <c r="H24" s="27">
        <f>H26+H31+H36+H41</f>
        <v>291871.6</v>
      </c>
    </row>
    <row r="25" spans="1:8" s="21" customFormat="1" ht="14.25" customHeight="1">
      <c r="A25" s="49"/>
      <c r="B25" s="57" t="s">
        <v>116</v>
      </c>
      <c r="C25" s="29"/>
      <c r="D25" s="30" t="s">
        <v>13</v>
      </c>
      <c r="E25" s="30" t="s">
        <v>11</v>
      </c>
      <c r="F25" s="30" t="s">
        <v>5</v>
      </c>
      <c r="G25" s="38"/>
      <c r="H25" s="25">
        <f>H26+H31+H36+H41</f>
        <v>291871.6</v>
      </c>
    </row>
    <row r="26" spans="1:8" s="21" customFormat="1" ht="22.5" customHeight="1">
      <c r="A26" s="49"/>
      <c r="B26" s="40" t="s">
        <v>21</v>
      </c>
      <c r="C26" s="29"/>
      <c r="D26" s="30" t="s">
        <v>13</v>
      </c>
      <c r="E26" s="30" t="s">
        <v>11</v>
      </c>
      <c r="F26" s="30" t="s">
        <v>5</v>
      </c>
      <c r="G26" s="38"/>
      <c r="H26" s="41">
        <f>H29+H30</f>
        <v>85686</v>
      </c>
    </row>
    <row r="27" spans="1:8" s="21" customFormat="1" ht="22.5" customHeight="1">
      <c r="A27" s="49"/>
      <c r="B27" s="56" t="s">
        <v>115</v>
      </c>
      <c r="C27" s="17"/>
      <c r="D27" s="18" t="s">
        <v>13</v>
      </c>
      <c r="E27" s="18" t="s">
        <v>11</v>
      </c>
      <c r="F27" s="18" t="s">
        <v>5</v>
      </c>
      <c r="G27" s="37" t="s">
        <v>45</v>
      </c>
      <c r="H27" s="26">
        <f>H29+H30</f>
        <v>85686</v>
      </c>
    </row>
    <row r="28" spans="1:8" s="22" customFormat="1" ht="10.5" customHeight="1">
      <c r="A28" s="50"/>
      <c r="B28" s="7" t="s">
        <v>8</v>
      </c>
      <c r="C28" s="23"/>
      <c r="D28" s="24"/>
      <c r="E28" s="24"/>
      <c r="F28" s="24"/>
      <c r="G28" s="36"/>
      <c r="H28" s="25"/>
    </row>
    <row r="29" spans="1:8" s="19" customFormat="1" ht="12.75" customHeight="1">
      <c r="A29" s="87"/>
      <c r="B29" s="7" t="s">
        <v>9</v>
      </c>
      <c r="C29" s="17" t="s">
        <v>22</v>
      </c>
      <c r="D29" s="18" t="s">
        <v>13</v>
      </c>
      <c r="E29" s="18" t="s">
        <v>11</v>
      </c>
      <c r="F29" s="18" t="s">
        <v>5</v>
      </c>
      <c r="G29" s="37" t="s">
        <v>45</v>
      </c>
      <c r="H29" s="26">
        <f>200000+15871-132755.6</f>
        <v>83115.4</v>
      </c>
    </row>
    <row r="30" spans="1:8" s="19" customFormat="1" ht="10.5" customHeight="1">
      <c r="A30" s="87"/>
      <c r="B30" s="7" t="s">
        <v>10</v>
      </c>
      <c r="C30" s="17" t="s">
        <v>23</v>
      </c>
      <c r="D30" s="18" t="s">
        <v>13</v>
      </c>
      <c r="E30" s="18" t="s">
        <v>11</v>
      </c>
      <c r="F30" s="18" t="s">
        <v>5</v>
      </c>
      <c r="G30" s="37" t="s">
        <v>45</v>
      </c>
      <c r="H30" s="26">
        <f>6185.6+490.9-29.4-991.5-3085</f>
        <v>2570.6000000000004</v>
      </c>
    </row>
    <row r="31" spans="1:8" s="28" customFormat="1" ht="27" customHeight="1">
      <c r="A31" s="86"/>
      <c r="B31" s="40" t="s">
        <v>69</v>
      </c>
      <c r="C31" s="29"/>
      <c r="D31" s="30" t="s">
        <v>13</v>
      </c>
      <c r="E31" s="30" t="s">
        <v>11</v>
      </c>
      <c r="F31" s="30" t="s">
        <v>5</v>
      </c>
      <c r="G31" s="38"/>
      <c r="H31" s="41">
        <f>H34+H35</f>
        <v>206185.6</v>
      </c>
    </row>
    <row r="32" spans="1:8" s="28" customFormat="1" ht="27" customHeight="1">
      <c r="A32" s="86"/>
      <c r="B32" s="56" t="s">
        <v>115</v>
      </c>
      <c r="C32" s="17"/>
      <c r="D32" s="18" t="s">
        <v>13</v>
      </c>
      <c r="E32" s="18" t="s">
        <v>11</v>
      </c>
      <c r="F32" s="18" t="s">
        <v>5</v>
      </c>
      <c r="G32" s="37" t="s">
        <v>45</v>
      </c>
      <c r="H32" s="26">
        <f>H34+H35</f>
        <v>206185.6</v>
      </c>
    </row>
    <row r="33" spans="1:8" s="19" customFormat="1" ht="11.25" customHeight="1">
      <c r="A33" s="87"/>
      <c r="B33" s="7" t="s">
        <v>8</v>
      </c>
      <c r="C33" s="23"/>
      <c r="D33" s="24"/>
      <c r="E33" s="24"/>
      <c r="F33" s="24"/>
      <c r="G33" s="36"/>
      <c r="H33" s="25"/>
    </row>
    <row r="34" spans="1:8" s="22" customFormat="1" ht="9.75">
      <c r="A34" s="50"/>
      <c r="B34" s="7" t="s">
        <v>9</v>
      </c>
      <c r="C34" s="17" t="s">
        <v>22</v>
      </c>
      <c r="D34" s="18" t="s">
        <v>13</v>
      </c>
      <c r="E34" s="18" t="s">
        <v>11</v>
      </c>
      <c r="F34" s="18" t="s">
        <v>5</v>
      </c>
      <c r="G34" s="37" t="s">
        <v>45</v>
      </c>
      <c r="H34" s="26">
        <v>200000</v>
      </c>
    </row>
    <row r="35" spans="1:8" s="22" customFormat="1" ht="9.75">
      <c r="A35" s="50"/>
      <c r="B35" s="7" t="s">
        <v>10</v>
      </c>
      <c r="C35" s="17" t="s">
        <v>23</v>
      </c>
      <c r="D35" s="18" t="s">
        <v>13</v>
      </c>
      <c r="E35" s="18" t="s">
        <v>11</v>
      </c>
      <c r="F35" s="18" t="s">
        <v>5</v>
      </c>
      <c r="G35" s="37" t="s">
        <v>45</v>
      </c>
      <c r="H35" s="26">
        <v>6185.6</v>
      </c>
    </row>
    <row r="36" spans="1:8" s="22" customFormat="1" ht="22.5" hidden="1">
      <c r="A36" s="50"/>
      <c r="B36" s="40" t="s">
        <v>142</v>
      </c>
      <c r="C36" s="29"/>
      <c r="D36" s="30" t="s">
        <v>13</v>
      </c>
      <c r="E36" s="30" t="s">
        <v>11</v>
      </c>
      <c r="F36" s="30" t="s">
        <v>5</v>
      </c>
      <c r="G36" s="38"/>
      <c r="H36" s="41">
        <f>H39+H40</f>
        <v>0</v>
      </c>
    </row>
    <row r="37" spans="1:8" s="22" customFormat="1" ht="20.25" hidden="1">
      <c r="A37" s="50"/>
      <c r="B37" s="56" t="s">
        <v>115</v>
      </c>
      <c r="C37" s="17"/>
      <c r="D37" s="18" t="s">
        <v>13</v>
      </c>
      <c r="E37" s="18" t="s">
        <v>11</v>
      </c>
      <c r="F37" s="18" t="s">
        <v>5</v>
      </c>
      <c r="G37" s="37" t="s">
        <v>45</v>
      </c>
      <c r="H37" s="26">
        <f>H39+H40</f>
        <v>0</v>
      </c>
    </row>
    <row r="38" spans="1:8" s="22" customFormat="1" ht="9.75" hidden="1">
      <c r="A38" s="50"/>
      <c r="B38" s="7" t="s">
        <v>8</v>
      </c>
      <c r="C38" s="23"/>
      <c r="D38" s="24"/>
      <c r="E38" s="24"/>
      <c r="F38" s="24"/>
      <c r="G38" s="36"/>
      <c r="H38" s="25"/>
    </row>
    <row r="39" spans="1:8" s="22" customFormat="1" ht="9.75" hidden="1">
      <c r="A39" s="50"/>
      <c r="B39" s="7" t="s">
        <v>9</v>
      </c>
      <c r="C39" s="17" t="s">
        <v>22</v>
      </c>
      <c r="D39" s="18" t="s">
        <v>13</v>
      </c>
      <c r="E39" s="18" t="s">
        <v>11</v>
      </c>
      <c r="F39" s="18" t="s">
        <v>5</v>
      </c>
      <c r="G39" s="37" t="s">
        <v>45</v>
      </c>
      <c r="H39" s="26"/>
    </row>
    <row r="40" spans="1:8" s="22" customFormat="1" ht="9.75" hidden="1">
      <c r="A40" s="50"/>
      <c r="B40" s="7" t="s">
        <v>10</v>
      </c>
      <c r="C40" s="17" t="s">
        <v>23</v>
      </c>
      <c r="D40" s="18" t="s">
        <v>13</v>
      </c>
      <c r="E40" s="18" t="s">
        <v>11</v>
      </c>
      <c r="F40" s="18" t="s">
        <v>5</v>
      </c>
      <c r="G40" s="37" t="s">
        <v>45</v>
      </c>
      <c r="H40" s="26"/>
    </row>
    <row r="41" spans="1:8" s="22" customFormat="1" ht="22.5">
      <c r="A41" s="50"/>
      <c r="B41" s="40" t="s">
        <v>148</v>
      </c>
      <c r="C41" s="29"/>
      <c r="D41" s="30" t="s">
        <v>13</v>
      </c>
      <c r="E41" s="30" t="s">
        <v>11</v>
      </c>
      <c r="F41" s="30" t="s">
        <v>5</v>
      </c>
      <c r="G41" s="38"/>
      <c r="H41" s="41">
        <f>H44+H45</f>
        <v>0</v>
      </c>
    </row>
    <row r="42" spans="1:8" s="22" customFormat="1" ht="20.25">
      <c r="A42" s="50"/>
      <c r="B42" s="56" t="s">
        <v>115</v>
      </c>
      <c r="C42" s="17"/>
      <c r="D42" s="18" t="s">
        <v>13</v>
      </c>
      <c r="E42" s="18" t="s">
        <v>11</v>
      </c>
      <c r="F42" s="18" t="s">
        <v>5</v>
      </c>
      <c r="G42" s="37" t="s">
        <v>45</v>
      </c>
      <c r="H42" s="26">
        <f>H44+H45</f>
        <v>0</v>
      </c>
    </row>
    <row r="43" spans="1:8" s="22" customFormat="1" ht="9.75">
      <c r="A43" s="50"/>
      <c r="B43" s="7" t="s">
        <v>8</v>
      </c>
      <c r="C43" s="23"/>
      <c r="D43" s="24"/>
      <c r="E43" s="24"/>
      <c r="F43" s="24"/>
      <c r="G43" s="36"/>
      <c r="H43" s="25"/>
    </row>
    <row r="44" spans="1:8" s="22" customFormat="1" ht="9.75">
      <c r="A44" s="50"/>
      <c r="B44" s="7" t="s">
        <v>9</v>
      </c>
      <c r="C44" s="17" t="s">
        <v>22</v>
      </c>
      <c r="D44" s="18" t="s">
        <v>13</v>
      </c>
      <c r="E44" s="18" t="s">
        <v>11</v>
      </c>
      <c r="F44" s="18" t="s">
        <v>5</v>
      </c>
      <c r="G44" s="37" t="s">
        <v>45</v>
      </c>
      <c r="H44" s="26"/>
    </row>
    <row r="45" spans="1:8" s="22" customFormat="1" ht="9.75">
      <c r="A45" s="50"/>
      <c r="B45" s="7" t="s">
        <v>10</v>
      </c>
      <c r="C45" s="17" t="s">
        <v>23</v>
      </c>
      <c r="D45" s="18" t="s">
        <v>13</v>
      </c>
      <c r="E45" s="18" t="s">
        <v>11</v>
      </c>
      <c r="F45" s="18" t="s">
        <v>5</v>
      </c>
      <c r="G45" s="37" t="s">
        <v>45</v>
      </c>
      <c r="H45" s="26"/>
    </row>
    <row r="46" spans="1:8" ht="39">
      <c r="A46" s="73" t="s">
        <v>140</v>
      </c>
      <c r="B46" s="80" t="s">
        <v>51</v>
      </c>
      <c r="C46" s="81" t="s">
        <v>46</v>
      </c>
      <c r="D46" s="82"/>
      <c r="E46" s="82"/>
      <c r="F46" s="82"/>
      <c r="G46" s="83"/>
      <c r="H46" s="84">
        <f>H47</f>
        <v>215575.6</v>
      </c>
    </row>
    <row r="47" spans="1:8" s="28" customFormat="1" ht="33.75">
      <c r="A47" s="86"/>
      <c r="B47" s="85" t="s">
        <v>19</v>
      </c>
      <c r="C47" s="29"/>
      <c r="D47" s="30" t="s">
        <v>13</v>
      </c>
      <c r="E47" s="30"/>
      <c r="F47" s="30"/>
      <c r="G47" s="38"/>
      <c r="H47" s="27">
        <f>H48+H64</f>
        <v>215575.6</v>
      </c>
    </row>
    <row r="48" spans="1:8" s="28" customFormat="1" ht="11.25">
      <c r="A48" s="86"/>
      <c r="B48" s="57" t="s">
        <v>117</v>
      </c>
      <c r="C48" s="29"/>
      <c r="D48" s="30" t="s">
        <v>13</v>
      </c>
      <c r="E48" s="30" t="s">
        <v>6</v>
      </c>
      <c r="F48" s="30" t="s">
        <v>7</v>
      </c>
      <c r="G48" s="38"/>
      <c r="H48" s="25">
        <f>H49+H54+H59</f>
        <v>87094.4</v>
      </c>
    </row>
    <row r="49" spans="1:8" s="21" customFormat="1" ht="22.5">
      <c r="A49" s="49"/>
      <c r="B49" s="40" t="s">
        <v>38</v>
      </c>
      <c r="C49" s="29"/>
      <c r="D49" s="30" t="s">
        <v>13</v>
      </c>
      <c r="E49" s="30" t="s">
        <v>6</v>
      </c>
      <c r="F49" s="30" t="s">
        <v>7</v>
      </c>
      <c r="G49" s="38"/>
      <c r="H49" s="41">
        <f>H52+H53</f>
        <v>25773.2</v>
      </c>
    </row>
    <row r="50" spans="1:8" s="21" customFormat="1" ht="20.25">
      <c r="A50" s="49"/>
      <c r="B50" s="56" t="s">
        <v>115</v>
      </c>
      <c r="C50" s="17"/>
      <c r="D50" s="18" t="s">
        <v>13</v>
      </c>
      <c r="E50" s="18" t="s">
        <v>6</v>
      </c>
      <c r="F50" s="18" t="s">
        <v>7</v>
      </c>
      <c r="G50" s="37" t="s">
        <v>45</v>
      </c>
      <c r="H50" s="26">
        <f>H52+H53</f>
        <v>25773.2</v>
      </c>
    </row>
    <row r="51" spans="1:8" s="22" customFormat="1" ht="9.75">
      <c r="A51" s="50"/>
      <c r="B51" s="7" t="s">
        <v>8</v>
      </c>
      <c r="C51" s="23"/>
      <c r="D51" s="24"/>
      <c r="E51" s="24"/>
      <c r="F51" s="24"/>
      <c r="G51" s="36"/>
      <c r="H51" s="25"/>
    </row>
    <row r="52" spans="1:8" s="19" customFormat="1" ht="9.75">
      <c r="A52" s="87"/>
      <c r="B52" s="7" t="s">
        <v>9</v>
      </c>
      <c r="C52" s="17" t="s">
        <v>24</v>
      </c>
      <c r="D52" s="18" t="s">
        <v>13</v>
      </c>
      <c r="E52" s="18" t="s">
        <v>6</v>
      </c>
      <c r="F52" s="18" t="s">
        <v>7</v>
      </c>
      <c r="G52" s="37" t="s">
        <v>45</v>
      </c>
      <c r="H52" s="26">
        <v>25000</v>
      </c>
    </row>
    <row r="53" spans="1:8" s="19" customFormat="1" ht="9.75">
      <c r="A53" s="87"/>
      <c r="B53" s="7" t="s">
        <v>10</v>
      </c>
      <c r="C53" s="17" t="s">
        <v>25</v>
      </c>
      <c r="D53" s="18" t="s">
        <v>13</v>
      </c>
      <c r="E53" s="18" t="s">
        <v>6</v>
      </c>
      <c r="F53" s="18" t="s">
        <v>7</v>
      </c>
      <c r="G53" s="37" t="s">
        <v>45</v>
      </c>
      <c r="H53" s="26">
        <v>773.2</v>
      </c>
    </row>
    <row r="54" spans="1:8" s="28" customFormat="1" ht="37.5" customHeight="1">
      <c r="A54" s="86"/>
      <c r="B54" s="43" t="s">
        <v>26</v>
      </c>
      <c r="C54" s="29"/>
      <c r="D54" s="30" t="s">
        <v>13</v>
      </c>
      <c r="E54" s="30" t="s">
        <v>6</v>
      </c>
      <c r="F54" s="30" t="s">
        <v>7</v>
      </c>
      <c r="G54" s="38"/>
      <c r="H54" s="44">
        <f>H57+H58</f>
        <v>5035.200000000001</v>
      </c>
    </row>
    <row r="55" spans="1:8" s="28" customFormat="1" ht="37.5" customHeight="1">
      <c r="A55" s="86"/>
      <c r="B55" s="56" t="s">
        <v>115</v>
      </c>
      <c r="C55" s="17"/>
      <c r="D55" s="18" t="s">
        <v>13</v>
      </c>
      <c r="E55" s="18" t="s">
        <v>6</v>
      </c>
      <c r="F55" s="18" t="s">
        <v>7</v>
      </c>
      <c r="G55" s="37" t="s">
        <v>45</v>
      </c>
      <c r="H55" s="26">
        <f>H57+H58</f>
        <v>5035.200000000001</v>
      </c>
    </row>
    <row r="56" spans="1:8" s="19" customFormat="1" ht="9.75">
      <c r="A56" s="87"/>
      <c r="B56" s="7" t="s">
        <v>8</v>
      </c>
      <c r="C56" s="23"/>
      <c r="D56" s="24"/>
      <c r="E56" s="24"/>
      <c r="F56" s="24"/>
      <c r="G56" s="36"/>
      <c r="H56" s="4"/>
    </row>
    <row r="57" spans="1:8" s="19" customFormat="1" ht="9.75">
      <c r="A57" s="87"/>
      <c r="B57" s="7" t="s">
        <v>9</v>
      </c>
      <c r="C57" s="17" t="s">
        <v>24</v>
      </c>
      <c r="D57" s="18" t="s">
        <v>13</v>
      </c>
      <c r="E57" s="18" t="s">
        <v>6</v>
      </c>
      <c r="F57" s="18" t="s">
        <v>7</v>
      </c>
      <c r="G57" s="37" t="s">
        <v>45</v>
      </c>
      <c r="H57" s="26">
        <v>4884.1</v>
      </c>
    </row>
    <row r="58" spans="1:8" s="19" customFormat="1" ht="9.75">
      <c r="A58" s="87"/>
      <c r="B58" s="7" t="s">
        <v>10</v>
      </c>
      <c r="C58" s="17" t="s">
        <v>25</v>
      </c>
      <c r="D58" s="18" t="s">
        <v>13</v>
      </c>
      <c r="E58" s="18" t="s">
        <v>6</v>
      </c>
      <c r="F58" s="18" t="s">
        <v>7</v>
      </c>
      <c r="G58" s="37" t="s">
        <v>45</v>
      </c>
      <c r="H58" s="26">
        <v>151.1</v>
      </c>
    </row>
    <row r="59" spans="1:8" s="28" customFormat="1" ht="43.5" customHeight="1">
      <c r="A59" s="86"/>
      <c r="B59" s="43" t="s">
        <v>39</v>
      </c>
      <c r="C59" s="29"/>
      <c r="D59" s="30" t="s">
        <v>13</v>
      </c>
      <c r="E59" s="30" t="s">
        <v>6</v>
      </c>
      <c r="F59" s="30" t="s">
        <v>7</v>
      </c>
      <c r="G59" s="38"/>
      <c r="H59" s="44">
        <f>H62+H63</f>
        <v>56286</v>
      </c>
    </row>
    <row r="60" spans="1:8" s="28" customFormat="1" ht="21.75" customHeight="1">
      <c r="A60" s="86"/>
      <c r="B60" s="56" t="s">
        <v>115</v>
      </c>
      <c r="C60" s="17"/>
      <c r="D60" s="18" t="s">
        <v>13</v>
      </c>
      <c r="E60" s="18" t="s">
        <v>6</v>
      </c>
      <c r="F60" s="18" t="s">
        <v>7</v>
      </c>
      <c r="G60" s="37" t="s">
        <v>45</v>
      </c>
      <c r="H60" s="26">
        <f>H62+H63</f>
        <v>56286</v>
      </c>
    </row>
    <row r="61" spans="1:8" s="19" customFormat="1" ht="9.75">
      <c r="A61" s="87"/>
      <c r="B61" s="7" t="s">
        <v>8</v>
      </c>
      <c r="C61" s="23"/>
      <c r="D61" s="24"/>
      <c r="E61" s="24"/>
      <c r="F61" s="24"/>
      <c r="G61" s="36"/>
      <c r="H61" s="4"/>
    </row>
    <row r="62" spans="1:8" s="19" customFormat="1" ht="9.75">
      <c r="A62" s="87"/>
      <c r="B62" s="7" t="s">
        <v>9</v>
      </c>
      <c r="C62" s="17" t="s">
        <v>24</v>
      </c>
      <c r="D62" s="18" t="s">
        <v>13</v>
      </c>
      <c r="E62" s="18" t="s">
        <v>6</v>
      </c>
      <c r="F62" s="18" t="s">
        <v>7</v>
      </c>
      <c r="G62" s="37" t="s">
        <v>45</v>
      </c>
      <c r="H62" s="26">
        <v>54597.4</v>
      </c>
    </row>
    <row r="63" spans="1:8" s="19" customFormat="1" ht="9.75">
      <c r="A63" s="87"/>
      <c r="B63" s="7" t="s">
        <v>10</v>
      </c>
      <c r="C63" s="17" t="s">
        <v>25</v>
      </c>
      <c r="D63" s="18" t="s">
        <v>13</v>
      </c>
      <c r="E63" s="18" t="s">
        <v>6</v>
      </c>
      <c r="F63" s="18" t="s">
        <v>7</v>
      </c>
      <c r="G63" s="37" t="s">
        <v>45</v>
      </c>
      <c r="H63" s="26">
        <v>1688.6</v>
      </c>
    </row>
    <row r="64" spans="1:8" s="19" customFormat="1" ht="11.25">
      <c r="A64" s="87"/>
      <c r="B64" s="57" t="s">
        <v>118</v>
      </c>
      <c r="C64" s="29"/>
      <c r="D64" s="30" t="s">
        <v>13</v>
      </c>
      <c r="E64" s="30" t="s">
        <v>11</v>
      </c>
      <c r="F64" s="30" t="s">
        <v>12</v>
      </c>
      <c r="G64" s="38"/>
      <c r="H64" s="25">
        <f>H65+H70</f>
        <v>128481.20000000001</v>
      </c>
    </row>
    <row r="65" spans="1:8" s="28" customFormat="1" ht="24.75" customHeight="1">
      <c r="A65" s="86"/>
      <c r="B65" s="43" t="s">
        <v>27</v>
      </c>
      <c r="C65" s="29"/>
      <c r="D65" s="30" t="s">
        <v>13</v>
      </c>
      <c r="E65" s="30" t="s">
        <v>11</v>
      </c>
      <c r="F65" s="30" t="s">
        <v>12</v>
      </c>
      <c r="G65" s="38"/>
      <c r="H65" s="44">
        <f>H68+H69</f>
        <v>97334.20000000001</v>
      </c>
    </row>
    <row r="66" spans="1:8" s="28" customFormat="1" ht="24.75" customHeight="1">
      <c r="A66" s="86"/>
      <c r="B66" s="56" t="s">
        <v>115</v>
      </c>
      <c r="C66" s="17"/>
      <c r="D66" s="18" t="s">
        <v>13</v>
      </c>
      <c r="E66" s="18" t="s">
        <v>11</v>
      </c>
      <c r="F66" s="18" t="s">
        <v>12</v>
      </c>
      <c r="G66" s="37"/>
      <c r="H66" s="26">
        <f>H68+H69</f>
        <v>97334.20000000001</v>
      </c>
    </row>
    <row r="67" spans="1:8" s="19" customFormat="1" ht="9.75">
      <c r="A67" s="87"/>
      <c r="B67" s="7" t="s">
        <v>8</v>
      </c>
      <c r="C67" s="23"/>
      <c r="D67" s="24"/>
      <c r="E67" s="24"/>
      <c r="F67" s="24"/>
      <c r="G67" s="36"/>
      <c r="H67" s="4"/>
    </row>
    <row r="68" spans="1:8" s="19" customFormat="1" ht="9.75">
      <c r="A68" s="87"/>
      <c r="B68" s="7" t="s">
        <v>9</v>
      </c>
      <c r="C68" s="17" t="s">
        <v>24</v>
      </c>
      <c r="D68" s="18" t="s">
        <v>13</v>
      </c>
      <c r="E68" s="18" t="s">
        <v>11</v>
      </c>
      <c r="F68" s="18" t="s">
        <v>12</v>
      </c>
      <c r="G68" s="37" t="s">
        <v>45</v>
      </c>
      <c r="H68" s="5">
        <v>94414.1</v>
      </c>
    </row>
    <row r="69" spans="1:8" s="19" customFormat="1" ht="9.75">
      <c r="A69" s="87"/>
      <c r="B69" s="7" t="s">
        <v>10</v>
      </c>
      <c r="C69" s="17" t="s">
        <v>25</v>
      </c>
      <c r="D69" s="18" t="s">
        <v>13</v>
      </c>
      <c r="E69" s="18" t="s">
        <v>11</v>
      </c>
      <c r="F69" s="18" t="s">
        <v>12</v>
      </c>
      <c r="G69" s="37" t="s">
        <v>45</v>
      </c>
      <c r="H69" s="5">
        <v>2920.1</v>
      </c>
    </row>
    <row r="70" spans="1:8" s="28" customFormat="1" ht="22.5">
      <c r="A70" s="86"/>
      <c r="B70" s="43" t="s">
        <v>61</v>
      </c>
      <c r="C70" s="29"/>
      <c r="D70" s="30" t="s">
        <v>13</v>
      </c>
      <c r="E70" s="30" t="s">
        <v>11</v>
      </c>
      <c r="F70" s="30" t="s">
        <v>12</v>
      </c>
      <c r="G70" s="38"/>
      <c r="H70" s="44">
        <f>H73+H74</f>
        <v>31147</v>
      </c>
    </row>
    <row r="71" spans="1:8" s="28" customFormat="1" ht="20.25">
      <c r="A71" s="86"/>
      <c r="B71" s="56" t="s">
        <v>115</v>
      </c>
      <c r="C71" s="17"/>
      <c r="D71" s="18" t="s">
        <v>13</v>
      </c>
      <c r="E71" s="18" t="s">
        <v>11</v>
      </c>
      <c r="F71" s="18" t="s">
        <v>12</v>
      </c>
      <c r="G71" s="37" t="s">
        <v>45</v>
      </c>
      <c r="H71" s="26">
        <f>H73+H74</f>
        <v>31147</v>
      </c>
    </row>
    <row r="72" spans="1:8" s="19" customFormat="1" ht="9.75">
      <c r="A72" s="87"/>
      <c r="B72" s="7" t="s">
        <v>8</v>
      </c>
      <c r="C72" s="23"/>
      <c r="D72" s="24"/>
      <c r="E72" s="24"/>
      <c r="F72" s="24"/>
      <c r="G72" s="36"/>
      <c r="H72" s="4"/>
    </row>
    <row r="73" spans="1:8" s="19" customFormat="1" ht="9.75">
      <c r="A73" s="87"/>
      <c r="B73" s="7" t="s">
        <v>9</v>
      </c>
      <c r="C73" s="17" t="s">
        <v>24</v>
      </c>
      <c r="D73" s="18" t="s">
        <v>13</v>
      </c>
      <c r="E73" s="18" t="s">
        <v>11</v>
      </c>
      <c r="F73" s="18" t="s">
        <v>12</v>
      </c>
      <c r="G73" s="37" t="s">
        <v>45</v>
      </c>
      <c r="H73" s="5">
        <v>30212.5</v>
      </c>
    </row>
    <row r="74" spans="1:8" s="19" customFormat="1" ht="9.75">
      <c r="A74" s="87"/>
      <c r="B74" s="7" t="s">
        <v>10</v>
      </c>
      <c r="C74" s="17" t="s">
        <v>25</v>
      </c>
      <c r="D74" s="18" t="s">
        <v>13</v>
      </c>
      <c r="E74" s="18" t="s">
        <v>11</v>
      </c>
      <c r="F74" s="18" t="s">
        <v>12</v>
      </c>
      <c r="G74" s="37" t="s">
        <v>45</v>
      </c>
      <c r="H74" s="5">
        <v>934.5</v>
      </c>
    </row>
    <row r="75" spans="1:8" ht="26.25">
      <c r="A75" s="73" t="s">
        <v>141</v>
      </c>
      <c r="B75" s="80" t="s">
        <v>143</v>
      </c>
      <c r="C75" s="81" t="s">
        <v>46</v>
      </c>
      <c r="D75" s="82"/>
      <c r="E75" s="82"/>
      <c r="F75" s="82"/>
      <c r="G75" s="83"/>
      <c r="H75" s="84">
        <f>H76</f>
        <v>0</v>
      </c>
    </row>
    <row r="76" spans="1:8" ht="33.75">
      <c r="A76" s="86"/>
      <c r="B76" s="85" t="s">
        <v>19</v>
      </c>
      <c r="C76" s="29"/>
      <c r="D76" s="30" t="s">
        <v>13</v>
      </c>
      <c r="E76" s="30"/>
      <c r="F76" s="30"/>
      <c r="G76" s="38"/>
      <c r="H76" s="27">
        <f>H77+H88</f>
        <v>0</v>
      </c>
    </row>
    <row r="77" spans="1:8" ht="12.75">
      <c r="A77" s="73"/>
      <c r="B77" s="57" t="s">
        <v>118</v>
      </c>
      <c r="C77" s="29"/>
      <c r="D77" s="30" t="s">
        <v>13</v>
      </c>
      <c r="E77" s="30" t="s">
        <v>11</v>
      </c>
      <c r="F77" s="30" t="s">
        <v>12</v>
      </c>
      <c r="G77" s="38"/>
      <c r="H77" s="25">
        <f>H78</f>
        <v>0</v>
      </c>
    </row>
    <row r="78" spans="1:8" ht="22.5">
      <c r="A78" s="73"/>
      <c r="B78" s="43" t="s">
        <v>31</v>
      </c>
      <c r="C78" s="29"/>
      <c r="D78" s="30" t="s">
        <v>13</v>
      </c>
      <c r="E78" s="30" t="s">
        <v>11</v>
      </c>
      <c r="F78" s="30" t="s">
        <v>12</v>
      </c>
      <c r="G78" s="38"/>
      <c r="H78" s="44">
        <f>H81+H82</f>
        <v>0</v>
      </c>
    </row>
    <row r="79" spans="1:8" ht="20.25">
      <c r="A79" s="73"/>
      <c r="B79" s="56" t="s">
        <v>115</v>
      </c>
      <c r="C79" s="17"/>
      <c r="D79" s="18" t="s">
        <v>13</v>
      </c>
      <c r="E79" s="18" t="s">
        <v>11</v>
      </c>
      <c r="F79" s="18" t="s">
        <v>12</v>
      </c>
      <c r="G79" s="37"/>
      <c r="H79" s="26">
        <f>H81+H82</f>
        <v>0</v>
      </c>
    </row>
    <row r="80" spans="1:8" ht="12.75">
      <c r="A80" s="73"/>
      <c r="B80" s="7" t="s">
        <v>8</v>
      </c>
      <c r="C80" s="23"/>
      <c r="D80" s="24"/>
      <c r="E80" s="24"/>
      <c r="F80" s="24"/>
      <c r="G80" s="36"/>
      <c r="H80" s="4"/>
    </row>
    <row r="81" spans="1:8" ht="12.75">
      <c r="A81" s="73"/>
      <c r="B81" s="7" t="s">
        <v>9</v>
      </c>
      <c r="C81" s="58" t="s">
        <v>28</v>
      </c>
      <c r="D81" s="18" t="s">
        <v>13</v>
      </c>
      <c r="E81" s="18" t="s">
        <v>11</v>
      </c>
      <c r="F81" s="18" t="s">
        <v>12</v>
      </c>
      <c r="G81" s="37" t="s">
        <v>45</v>
      </c>
      <c r="H81" s="5"/>
    </row>
    <row r="82" spans="1:8" ht="12.75">
      <c r="A82" s="73"/>
      <c r="B82" s="7" t="s">
        <v>10</v>
      </c>
      <c r="C82" s="58" t="s">
        <v>29</v>
      </c>
      <c r="D82" s="18" t="s">
        <v>13</v>
      </c>
      <c r="E82" s="18" t="s">
        <v>11</v>
      </c>
      <c r="F82" s="18" t="s">
        <v>12</v>
      </c>
      <c r="G82" s="37" t="s">
        <v>45</v>
      </c>
      <c r="H82" s="5"/>
    </row>
    <row r="83" spans="1:8" ht="39">
      <c r="A83" s="73">
        <v>3</v>
      </c>
      <c r="B83" s="80" t="s">
        <v>53</v>
      </c>
      <c r="C83" s="88" t="s">
        <v>43</v>
      </c>
      <c r="D83" s="89"/>
      <c r="E83" s="89"/>
      <c r="F83" s="89"/>
      <c r="G83" s="83"/>
      <c r="H83" s="84">
        <f>H84</f>
        <v>90281.70000000001</v>
      </c>
    </row>
    <row r="84" spans="1:8" ht="33.75">
      <c r="A84" s="49"/>
      <c r="B84" s="85" t="s">
        <v>15</v>
      </c>
      <c r="C84" s="29"/>
      <c r="D84" s="30" t="s">
        <v>13</v>
      </c>
      <c r="E84" s="30"/>
      <c r="F84" s="30"/>
      <c r="G84" s="38"/>
      <c r="H84" s="27">
        <f>H86+H92</f>
        <v>90281.70000000001</v>
      </c>
    </row>
    <row r="85" spans="1:8" ht="12.75">
      <c r="A85" s="49"/>
      <c r="B85" s="57" t="s">
        <v>119</v>
      </c>
      <c r="C85" s="29"/>
      <c r="D85" s="30" t="s">
        <v>13</v>
      </c>
      <c r="E85" s="30" t="s">
        <v>6</v>
      </c>
      <c r="F85" s="30" t="s">
        <v>17</v>
      </c>
      <c r="G85" s="38"/>
      <c r="H85" s="25">
        <f>H86+H94</f>
        <v>28240.5</v>
      </c>
    </row>
    <row r="86" spans="1:8" ht="12.75">
      <c r="A86" s="49"/>
      <c r="B86" s="40" t="s">
        <v>59</v>
      </c>
      <c r="C86" s="29"/>
      <c r="D86" s="30" t="s">
        <v>13</v>
      </c>
      <c r="E86" s="30" t="s">
        <v>6</v>
      </c>
      <c r="F86" s="30" t="s">
        <v>17</v>
      </c>
      <c r="G86" s="38"/>
      <c r="H86" s="41">
        <f>H91</f>
        <v>4933.1</v>
      </c>
    </row>
    <row r="87" spans="1:8" ht="20.25">
      <c r="A87" s="49"/>
      <c r="B87" s="56" t="s">
        <v>115</v>
      </c>
      <c r="C87" s="17"/>
      <c r="D87" s="18" t="s">
        <v>13</v>
      </c>
      <c r="E87" s="18" t="s">
        <v>6</v>
      </c>
      <c r="F87" s="18" t="s">
        <v>17</v>
      </c>
      <c r="G87" s="37" t="s">
        <v>45</v>
      </c>
      <c r="H87" s="26">
        <f>H89+H90+H91</f>
        <v>4933.1</v>
      </c>
    </row>
    <row r="88" spans="1:8" ht="12.75">
      <c r="A88" s="50"/>
      <c r="B88" s="7" t="s">
        <v>8</v>
      </c>
      <c r="C88" s="23"/>
      <c r="D88" s="24"/>
      <c r="E88" s="24"/>
      <c r="F88" s="24"/>
      <c r="G88" s="36"/>
      <c r="H88" s="25"/>
    </row>
    <row r="89" spans="1:8" ht="12.75" hidden="1">
      <c r="A89" s="90"/>
      <c r="B89" s="7" t="s">
        <v>9</v>
      </c>
      <c r="C89" s="17" t="s">
        <v>36</v>
      </c>
      <c r="D89" s="18" t="s">
        <v>13</v>
      </c>
      <c r="E89" s="18" t="s">
        <v>6</v>
      </c>
      <c r="F89" s="18" t="s">
        <v>17</v>
      </c>
      <c r="G89" s="37" t="s">
        <v>45</v>
      </c>
      <c r="H89" s="39"/>
    </row>
    <row r="90" spans="1:8" ht="12.75" hidden="1">
      <c r="A90" s="90"/>
      <c r="B90" s="32" t="s">
        <v>10</v>
      </c>
      <c r="C90" s="17" t="s">
        <v>47</v>
      </c>
      <c r="D90" s="18" t="s">
        <v>13</v>
      </c>
      <c r="E90" s="18" t="s">
        <v>6</v>
      </c>
      <c r="F90" s="18" t="s">
        <v>17</v>
      </c>
      <c r="G90" s="37" t="s">
        <v>45</v>
      </c>
      <c r="H90" s="39"/>
    </row>
    <row r="91" spans="1:8" ht="12.75">
      <c r="A91" s="50"/>
      <c r="B91" s="7" t="s">
        <v>10</v>
      </c>
      <c r="C91" s="17" t="s">
        <v>48</v>
      </c>
      <c r="D91" s="18" t="s">
        <v>13</v>
      </c>
      <c r="E91" s="18" t="s">
        <v>6</v>
      </c>
      <c r="F91" s="18" t="s">
        <v>17</v>
      </c>
      <c r="G91" s="37" t="s">
        <v>45</v>
      </c>
      <c r="H91" s="26">
        <v>4933.1</v>
      </c>
    </row>
    <row r="92" spans="1:8" ht="12.75">
      <c r="A92" s="50"/>
      <c r="B92" s="57" t="s">
        <v>117</v>
      </c>
      <c r="C92" s="29"/>
      <c r="D92" s="30" t="s">
        <v>13</v>
      </c>
      <c r="E92" s="30" t="s">
        <v>6</v>
      </c>
      <c r="F92" s="30" t="s">
        <v>7</v>
      </c>
      <c r="G92" s="38"/>
      <c r="H92" s="25">
        <f>H93+H98+H103</f>
        <v>85348.6</v>
      </c>
    </row>
    <row r="93" spans="1:8" ht="22.5">
      <c r="A93" s="73"/>
      <c r="B93" s="43" t="s">
        <v>62</v>
      </c>
      <c r="C93" s="29"/>
      <c r="D93" s="30" t="s">
        <v>13</v>
      </c>
      <c r="E93" s="30" t="s">
        <v>6</v>
      </c>
      <c r="F93" s="30" t="s">
        <v>7</v>
      </c>
      <c r="G93" s="38"/>
      <c r="H93" s="44">
        <f>H96+H97</f>
        <v>23307.399999999998</v>
      </c>
    </row>
    <row r="94" spans="1:8" ht="20.25">
      <c r="A94" s="73"/>
      <c r="B94" s="56" t="s">
        <v>115</v>
      </c>
      <c r="C94" s="17"/>
      <c r="D94" s="18" t="s">
        <v>13</v>
      </c>
      <c r="E94" s="18" t="s">
        <v>6</v>
      </c>
      <c r="F94" s="18" t="s">
        <v>7</v>
      </c>
      <c r="G94" s="37"/>
      <c r="H94" s="26">
        <f>H96+H97</f>
        <v>23307.399999999998</v>
      </c>
    </row>
    <row r="95" spans="1:8" ht="12.75">
      <c r="A95" s="73"/>
      <c r="B95" s="7" t="s">
        <v>8</v>
      </c>
      <c r="C95" s="23"/>
      <c r="D95" s="24"/>
      <c r="E95" s="24"/>
      <c r="F95" s="24"/>
      <c r="G95" s="36"/>
      <c r="H95" s="4"/>
    </row>
    <row r="96" spans="1:8" ht="12.75">
      <c r="A96" s="73"/>
      <c r="B96" s="7" t="s">
        <v>9</v>
      </c>
      <c r="C96" s="58" t="s">
        <v>36</v>
      </c>
      <c r="D96" s="18" t="s">
        <v>13</v>
      </c>
      <c r="E96" s="18" t="s">
        <v>6</v>
      </c>
      <c r="F96" s="18" t="s">
        <v>7</v>
      </c>
      <c r="G96" s="37" t="s">
        <v>45</v>
      </c>
      <c r="H96" s="5">
        <f>20790+2284.3</f>
        <v>23074.3</v>
      </c>
    </row>
    <row r="97" spans="1:8" ht="12.75">
      <c r="A97" s="73"/>
      <c r="B97" s="7" t="s">
        <v>10</v>
      </c>
      <c r="C97" s="58" t="s">
        <v>149</v>
      </c>
      <c r="D97" s="18" t="s">
        <v>13</v>
      </c>
      <c r="E97" s="18" t="s">
        <v>6</v>
      </c>
      <c r="F97" s="18" t="s">
        <v>7</v>
      </c>
      <c r="G97" s="37" t="s">
        <v>45</v>
      </c>
      <c r="H97" s="5">
        <f>210+23.1</f>
        <v>233.1</v>
      </c>
    </row>
    <row r="98" spans="1:8" ht="22.5">
      <c r="A98" s="73"/>
      <c r="B98" s="43" t="s">
        <v>64</v>
      </c>
      <c r="C98" s="29"/>
      <c r="D98" s="30" t="s">
        <v>13</v>
      </c>
      <c r="E98" s="30" t="s">
        <v>6</v>
      </c>
      <c r="F98" s="30" t="s">
        <v>7</v>
      </c>
      <c r="G98" s="38"/>
      <c r="H98" s="44">
        <f>H101+H102</f>
        <v>51183.700000000004</v>
      </c>
    </row>
    <row r="99" spans="1:8" ht="20.25">
      <c r="A99" s="73"/>
      <c r="B99" s="56" t="s">
        <v>115</v>
      </c>
      <c r="C99" s="17"/>
      <c r="D99" s="18" t="s">
        <v>13</v>
      </c>
      <c r="E99" s="18" t="s">
        <v>6</v>
      </c>
      <c r="F99" s="18" t="s">
        <v>7</v>
      </c>
      <c r="G99" s="37"/>
      <c r="H99" s="26">
        <f>H101+H102</f>
        <v>51183.700000000004</v>
      </c>
    </row>
    <row r="100" spans="1:8" ht="12.75">
      <c r="A100" s="73"/>
      <c r="B100" s="7" t="s">
        <v>8</v>
      </c>
      <c r="C100" s="23"/>
      <c r="D100" s="24"/>
      <c r="E100" s="24"/>
      <c r="F100" s="24"/>
      <c r="G100" s="36"/>
      <c r="H100" s="4"/>
    </row>
    <row r="101" spans="1:8" ht="12.75">
      <c r="A101" s="73"/>
      <c r="B101" s="7" t="s">
        <v>9</v>
      </c>
      <c r="C101" s="58" t="s">
        <v>36</v>
      </c>
      <c r="D101" s="18" t="s">
        <v>13</v>
      </c>
      <c r="E101" s="18" t="s">
        <v>6</v>
      </c>
      <c r="F101" s="18" t="s">
        <v>7</v>
      </c>
      <c r="G101" s="37" t="s">
        <v>45</v>
      </c>
      <c r="H101" s="5">
        <f>28710+21961.8</f>
        <v>50671.8</v>
      </c>
    </row>
    <row r="102" spans="1:8" ht="12.75">
      <c r="A102" s="73"/>
      <c r="B102" s="7" t="s">
        <v>10</v>
      </c>
      <c r="C102" s="58" t="s">
        <v>149</v>
      </c>
      <c r="D102" s="18" t="s">
        <v>13</v>
      </c>
      <c r="E102" s="18" t="s">
        <v>6</v>
      </c>
      <c r="F102" s="18" t="s">
        <v>7</v>
      </c>
      <c r="G102" s="37" t="s">
        <v>45</v>
      </c>
      <c r="H102" s="5">
        <f>290+221.9</f>
        <v>511.9</v>
      </c>
    </row>
    <row r="103" spans="1:8" ht="27" customHeight="1">
      <c r="A103" s="49"/>
      <c r="B103" s="40" t="s">
        <v>150</v>
      </c>
      <c r="C103" s="29"/>
      <c r="D103" s="30" t="s">
        <v>13</v>
      </c>
      <c r="E103" s="30" t="s">
        <v>6</v>
      </c>
      <c r="F103" s="30" t="s">
        <v>7</v>
      </c>
      <c r="G103" s="38"/>
      <c r="H103" s="41">
        <f>H108</f>
        <v>10857.5</v>
      </c>
    </row>
    <row r="104" spans="1:8" ht="20.25">
      <c r="A104" s="49"/>
      <c r="B104" s="56" t="s">
        <v>115</v>
      </c>
      <c r="C104" s="17"/>
      <c r="D104" s="18" t="s">
        <v>13</v>
      </c>
      <c r="E104" s="18" t="s">
        <v>6</v>
      </c>
      <c r="F104" s="18" t="s">
        <v>7</v>
      </c>
      <c r="G104" s="37" t="s">
        <v>45</v>
      </c>
      <c r="H104" s="26">
        <f>H106+H107+H108</f>
        <v>10857.5</v>
      </c>
    </row>
    <row r="105" spans="1:8" ht="12.75">
      <c r="A105" s="50"/>
      <c r="B105" s="7" t="s">
        <v>8</v>
      </c>
      <c r="C105" s="23"/>
      <c r="D105" s="24"/>
      <c r="E105" s="24"/>
      <c r="F105" s="24"/>
      <c r="G105" s="36"/>
      <c r="H105" s="25"/>
    </row>
    <row r="106" spans="1:8" ht="14.25" customHeight="1" hidden="1">
      <c r="A106" s="90"/>
      <c r="B106" s="7" t="s">
        <v>9</v>
      </c>
      <c r="C106" s="17" t="s">
        <v>36</v>
      </c>
      <c r="D106" s="18" t="s">
        <v>13</v>
      </c>
      <c r="E106" s="18" t="s">
        <v>6</v>
      </c>
      <c r="F106" s="18" t="s">
        <v>17</v>
      </c>
      <c r="G106" s="37" t="s">
        <v>45</v>
      </c>
      <c r="H106" s="39"/>
    </row>
    <row r="107" spans="1:8" ht="12.75" hidden="1">
      <c r="A107" s="90"/>
      <c r="B107" s="32" t="s">
        <v>10</v>
      </c>
      <c r="C107" s="17" t="s">
        <v>47</v>
      </c>
      <c r="D107" s="18" t="s">
        <v>13</v>
      </c>
      <c r="E107" s="18" t="s">
        <v>6</v>
      </c>
      <c r="F107" s="18" t="s">
        <v>17</v>
      </c>
      <c r="G107" s="37" t="s">
        <v>45</v>
      </c>
      <c r="H107" s="39"/>
    </row>
    <row r="108" spans="1:8" ht="12.75">
      <c r="A108" s="50"/>
      <c r="B108" s="7" t="s">
        <v>10</v>
      </c>
      <c r="C108" s="17" t="s">
        <v>48</v>
      </c>
      <c r="D108" s="18" t="s">
        <v>13</v>
      </c>
      <c r="E108" s="18" t="s">
        <v>6</v>
      </c>
      <c r="F108" s="18" t="s">
        <v>7</v>
      </c>
      <c r="G108" s="37" t="s">
        <v>45</v>
      </c>
      <c r="H108" s="26">
        <v>10857.5</v>
      </c>
    </row>
    <row r="109" spans="1:8" ht="39">
      <c r="A109" s="73">
        <v>4</v>
      </c>
      <c r="B109" s="80" t="s">
        <v>151</v>
      </c>
      <c r="C109" s="88" t="s">
        <v>42</v>
      </c>
      <c r="D109" s="89"/>
      <c r="E109" s="89"/>
      <c r="F109" s="89"/>
      <c r="G109" s="83"/>
      <c r="H109" s="84">
        <f>H110</f>
        <v>484.2</v>
      </c>
    </row>
    <row r="110" spans="1:8" ht="33.75">
      <c r="A110" s="49"/>
      <c r="B110" s="85" t="s">
        <v>15</v>
      </c>
      <c r="C110" s="29"/>
      <c r="D110" s="30" t="s">
        <v>13</v>
      </c>
      <c r="E110" s="30"/>
      <c r="F110" s="30"/>
      <c r="G110" s="38"/>
      <c r="H110" s="27">
        <f>H112+H118</f>
        <v>484.2</v>
      </c>
    </row>
    <row r="111" spans="1:8" ht="12.75">
      <c r="A111" s="49"/>
      <c r="B111" s="57" t="s">
        <v>118</v>
      </c>
      <c r="C111" s="29"/>
      <c r="D111" s="30" t="s">
        <v>13</v>
      </c>
      <c r="E111" s="30" t="s">
        <v>11</v>
      </c>
      <c r="F111" s="30" t="s">
        <v>12</v>
      </c>
      <c r="G111" s="38"/>
      <c r="H111" s="25">
        <f>H112+H120</f>
        <v>484.2</v>
      </c>
    </row>
    <row r="112" spans="1:8" ht="22.5">
      <c r="A112" s="49"/>
      <c r="B112" s="40" t="s">
        <v>153</v>
      </c>
      <c r="C112" s="29"/>
      <c r="D112" s="30" t="s">
        <v>13</v>
      </c>
      <c r="E112" s="30" t="s">
        <v>11</v>
      </c>
      <c r="F112" s="30" t="s">
        <v>12</v>
      </c>
      <c r="G112" s="38"/>
      <c r="H112" s="41">
        <f>H117</f>
        <v>484.2</v>
      </c>
    </row>
    <row r="113" spans="1:8" ht="20.25">
      <c r="A113" s="49"/>
      <c r="B113" s="56" t="s">
        <v>115</v>
      </c>
      <c r="C113" s="17"/>
      <c r="D113" s="18" t="s">
        <v>13</v>
      </c>
      <c r="E113" s="18" t="s">
        <v>11</v>
      </c>
      <c r="F113" s="18" t="s">
        <v>12</v>
      </c>
      <c r="G113" s="37" t="s">
        <v>45</v>
      </c>
      <c r="H113" s="26">
        <f>H115+H116+H117</f>
        <v>484.2</v>
      </c>
    </row>
    <row r="114" spans="1:8" ht="12.75">
      <c r="A114" s="50"/>
      <c r="B114" s="7" t="s">
        <v>8</v>
      </c>
      <c r="C114" s="23"/>
      <c r="D114" s="24"/>
      <c r="E114" s="24"/>
      <c r="F114" s="24"/>
      <c r="G114" s="36"/>
      <c r="H114" s="25"/>
    </row>
    <row r="115" spans="1:8" ht="12.75" hidden="1">
      <c r="A115" s="90"/>
      <c r="B115" s="7" t="s">
        <v>9</v>
      </c>
      <c r="C115" s="17" t="s">
        <v>36</v>
      </c>
      <c r="D115" s="18" t="s">
        <v>13</v>
      </c>
      <c r="E115" s="18" t="s">
        <v>6</v>
      </c>
      <c r="F115" s="18" t="s">
        <v>17</v>
      </c>
      <c r="G115" s="37" t="s">
        <v>45</v>
      </c>
      <c r="H115" s="39"/>
    </row>
    <row r="116" spans="1:8" ht="12.75" hidden="1">
      <c r="A116" s="90"/>
      <c r="B116" s="32" t="s">
        <v>10</v>
      </c>
      <c r="C116" s="17" t="s">
        <v>47</v>
      </c>
      <c r="D116" s="18" t="s">
        <v>13</v>
      </c>
      <c r="E116" s="18" t="s">
        <v>6</v>
      </c>
      <c r="F116" s="18" t="s">
        <v>17</v>
      </c>
      <c r="G116" s="37" t="s">
        <v>45</v>
      </c>
      <c r="H116" s="39"/>
    </row>
    <row r="117" spans="1:8" ht="13.5" thickBot="1">
      <c r="A117" s="91"/>
      <c r="B117" s="8" t="s">
        <v>10</v>
      </c>
      <c r="C117" s="33" t="s">
        <v>152</v>
      </c>
      <c r="D117" s="34" t="s">
        <v>13</v>
      </c>
      <c r="E117" s="34" t="s">
        <v>11</v>
      </c>
      <c r="F117" s="34" t="s">
        <v>12</v>
      </c>
      <c r="G117" s="45" t="s">
        <v>45</v>
      </c>
      <c r="H117" s="54">
        <v>484.2</v>
      </c>
    </row>
    <row r="118" spans="1:8" ht="12.75">
      <c r="A118" s="92"/>
      <c r="B118" s="93"/>
      <c r="C118" s="93"/>
      <c r="D118" s="93"/>
      <c r="E118" s="93"/>
      <c r="F118" s="93"/>
      <c r="G118" s="93"/>
      <c r="H118" s="94"/>
    </row>
    <row r="119" spans="1:8" ht="12.75">
      <c r="A119" s="92"/>
      <c r="B119" s="93"/>
      <c r="C119" s="93"/>
      <c r="D119" s="93"/>
      <c r="E119" s="93"/>
      <c r="F119" s="93"/>
      <c r="G119" s="93"/>
      <c r="H119" s="94"/>
    </row>
    <row r="120" spans="1:8" ht="12.75">
      <c r="A120" s="92"/>
      <c r="B120" s="93"/>
      <c r="C120" s="93"/>
      <c r="D120" s="93"/>
      <c r="E120" s="93"/>
      <c r="F120" s="93"/>
      <c r="G120" s="93"/>
      <c r="H120" s="94"/>
    </row>
    <row r="121" spans="1:8" ht="12.75">
      <c r="A121" s="92"/>
      <c r="B121" s="93"/>
      <c r="C121" s="93"/>
      <c r="D121" s="93"/>
      <c r="E121" s="93"/>
      <c r="F121" s="93"/>
      <c r="G121" s="93"/>
      <c r="H121" s="94"/>
    </row>
    <row r="122" spans="1:8" ht="12.75">
      <c r="A122" s="92"/>
      <c r="B122" s="93"/>
      <c r="C122" s="93"/>
      <c r="D122" s="93"/>
      <c r="E122" s="93"/>
      <c r="F122" s="93"/>
      <c r="G122" s="93"/>
      <c r="H122" s="94"/>
    </row>
    <row r="123" spans="1:8" ht="12.75">
      <c r="A123" s="92"/>
      <c r="B123" s="93"/>
      <c r="C123" s="93"/>
      <c r="D123" s="93"/>
      <c r="E123" s="93"/>
      <c r="F123" s="93"/>
      <c r="G123" s="93"/>
      <c r="H123" s="94"/>
    </row>
    <row r="124" spans="1:8" ht="12.75">
      <c r="A124" s="92"/>
      <c r="B124" s="93"/>
      <c r="C124" s="93"/>
      <c r="D124" s="93"/>
      <c r="E124" s="93"/>
      <c r="F124" s="93"/>
      <c r="G124" s="93"/>
      <c r="H124" s="94"/>
    </row>
    <row r="125" spans="1:8" ht="12.75">
      <c r="A125" s="92"/>
      <c r="B125" s="93"/>
      <c r="C125" s="93"/>
      <c r="D125" s="93"/>
      <c r="E125" s="93"/>
      <c r="F125" s="93"/>
      <c r="G125" s="93"/>
      <c r="H125" s="94"/>
    </row>
    <row r="126" spans="1:8" ht="12.75">
      <c r="A126" s="92"/>
      <c r="B126" s="93"/>
      <c r="C126" s="93"/>
      <c r="D126" s="93"/>
      <c r="E126" s="93"/>
      <c r="F126" s="93"/>
      <c r="G126" s="93"/>
      <c r="H126" s="94"/>
    </row>
    <row r="127" spans="1:8" ht="12.75">
      <c r="A127" s="92"/>
      <c r="B127" s="93"/>
      <c r="C127" s="93"/>
      <c r="D127" s="93"/>
      <c r="E127" s="93"/>
      <c r="F127" s="93"/>
      <c r="G127" s="93"/>
      <c r="H127" s="94"/>
    </row>
    <row r="128" spans="1:8" ht="12.75">
      <c r="A128" s="92"/>
      <c r="B128" s="93"/>
      <c r="C128" s="93"/>
      <c r="D128" s="93"/>
      <c r="E128" s="93"/>
      <c r="F128" s="93"/>
      <c r="G128" s="93"/>
      <c r="H128" s="94"/>
    </row>
    <row r="129" spans="1:8" ht="12.75">
      <c r="A129" s="92"/>
      <c r="B129" s="93"/>
      <c r="C129" s="93"/>
      <c r="D129" s="93"/>
      <c r="E129" s="93"/>
      <c r="F129" s="93"/>
      <c r="G129" s="93"/>
      <c r="H129" s="94"/>
    </row>
    <row r="130" spans="1:8" ht="12.75">
      <c r="A130" s="92"/>
      <c r="B130" s="93"/>
      <c r="C130" s="93"/>
      <c r="D130" s="93"/>
      <c r="E130" s="93"/>
      <c r="F130" s="93"/>
      <c r="G130" s="93"/>
      <c r="H130" s="94"/>
    </row>
    <row r="131" spans="1:8" ht="12.75">
      <c r="A131" s="92"/>
      <c r="B131" s="93"/>
      <c r="C131" s="93"/>
      <c r="D131" s="93"/>
      <c r="E131" s="93"/>
      <c r="F131" s="93"/>
      <c r="G131" s="93"/>
      <c r="H131" s="94"/>
    </row>
    <row r="132" spans="1:8" ht="12.75">
      <c r="A132" s="92"/>
      <c r="B132" s="93"/>
      <c r="C132" s="93"/>
      <c r="D132" s="93"/>
      <c r="E132" s="93"/>
      <c r="F132" s="93"/>
      <c r="G132" s="93"/>
      <c r="H132" s="94"/>
    </row>
    <row r="133" spans="1:8" ht="12.75">
      <c r="A133" s="92"/>
      <c r="B133" s="93"/>
      <c r="C133" s="93"/>
      <c r="D133" s="93"/>
      <c r="E133" s="93"/>
      <c r="F133" s="93"/>
      <c r="G133" s="93"/>
      <c r="H133" s="94"/>
    </row>
    <row r="134" spans="1:8" ht="12.75">
      <c r="A134" s="92"/>
      <c r="B134" s="93"/>
      <c r="C134" s="93"/>
      <c r="D134" s="93"/>
      <c r="E134" s="93"/>
      <c r="F134" s="93"/>
      <c r="G134" s="93"/>
      <c r="H134" s="94"/>
    </row>
    <row r="135" spans="1:8" ht="12.75">
      <c r="A135" s="92"/>
      <c r="B135" s="93"/>
      <c r="C135" s="93"/>
      <c r="D135" s="93"/>
      <c r="E135" s="93"/>
      <c r="F135" s="93"/>
      <c r="G135" s="93"/>
      <c r="H135" s="94"/>
    </row>
    <row r="136" spans="1:8" ht="12.75">
      <c r="A136" s="92"/>
      <c r="B136" s="93"/>
      <c r="C136" s="93"/>
      <c r="D136" s="93"/>
      <c r="E136" s="93"/>
      <c r="F136" s="93"/>
      <c r="G136" s="93"/>
      <c r="H136" s="94"/>
    </row>
    <row r="137" spans="1:8" ht="12.75">
      <c r="A137" s="92"/>
      <c r="B137" s="93"/>
      <c r="C137" s="93"/>
      <c r="D137" s="93"/>
      <c r="E137" s="93"/>
      <c r="F137" s="93"/>
      <c r="G137" s="93"/>
      <c r="H137" s="94"/>
    </row>
    <row r="138" spans="1:8" ht="12.75">
      <c r="A138" s="92"/>
      <c r="B138" s="93"/>
      <c r="C138" s="93"/>
      <c r="D138" s="93"/>
      <c r="E138" s="93"/>
      <c r="F138" s="93"/>
      <c r="G138" s="93"/>
      <c r="H138" s="94"/>
    </row>
    <row r="139" spans="1:8" ht="12.75">
      <c r="A139" s="92"/>
      <c r="B139" s="93"/>
      <c r="C139" s="93"/>
      <c r="D139" s="93"/>
      <c r="E139" s="93"/>
      <c r="F139" s="93"/>
      <c r="G139" s="93"/>
      <c r="H139" s="94"/>
    </row>
    <row r="140" spans="1:8" ht="12.75">
      <c r="A140" s="92"/>
      <c r="B140" s="93"/>
      <c r="C140" s="93"/>
      <c r="D140" s="93"/>
      <c r="E140" s="93"/>
      <c r="F140" s="93"/>
      <c r="G140" s="93"/>
      <c r="H140" s="94"/>
    </row>
    <row r="141" spans="1:8" ht="12.75">
      <c r="A141" s="92"/>
      <c r="B141" s="93"/>
      <c r="C141" s="93"/>
      <c r="D141" s="93"/>
      <c r="E141" s="93"/>
      <c r="F141" s="93"/>
      <c r="G141" s="93"/>
      <c r="H141" s="94"/>
    </row>
    <row r="142" spans="1:8" ht="12.75">
      <c r="A142" s="92"/>
      <c r="B142" s="93"/>
      <c r="C142" s="93"/>
      <c r="D142" s="93"/>
      <c r="E142" s="93"/>
      <c r="F142" s="93"/>
      <c r="G142" s="93"/>
      <c r="H142" s="94"/>
    </row>
    <row r="143" spans="1:8" ht="12.75">
      <c r="A143" s="92"/>
      <c r="B143" s="93"/>
      <c r="C143" s="93"/>
      <c r="D143" s="93"/>
      <c r="E143" s="93"/>
      <c r="F143" s="93"/>
      <c r="G143" s="93"/>
      <c r="H143" s="94"/>
    </row>
    <row r="144" spans="1:8" ht="12.75">
      <c r="A144" s="92"/>
      <c r="B144" s="93"/>
      <c r="C144" s="93"/>
      <c r="D144" s="93"/>
      <c r="E144" s="93"/>
      <c r="F144" s="93"/>
      <c r="G144" s="93"/>
      <c r="H144" s="94"/>
    </row>
    <row r="145" spans="1:8" ht="12.75">
      <c r="A145" s="92"/>
      <c r="B145" s="93"/>
      <c r="C145" s="93"/>
      <c r="D145" s="93"/>
      <c r="E145" s="93"/>
      <c r="F145" s="93"/>
      <c r="G145" s="93"/>
      <c r="H145" s="94"/>
    </row>
    <row r="146" spans="1:8" ht="12.75">
      <c r="A146" s="92"/>
      <c r="B146" s="93"/>
      <c r="C146" s="93"/>
      <c r="D146" s="93"/>
      <c r="E146" s="93"/>
      <c r="F146" s="93"/>
      <c r="G146" s="93"/>
      <c r="H146" s="94"/>
    </row>
    <row r="147" spans="1:8" ht="12.75">
      <c r="A147" s="92"/>
      <c r="B147" s="93"/>
      <c r="C147" s="93"/>
      <c r="D147" s="93"/>
      <c r="E147" s="93"/>
      <c r="F147" s="93"/>
      <c r="G147" s="93"/>
      <c r="H147" s="94"/>
    </row>
    <row r="148" spans="1:8" ht="12.75">
      <c r="A148" s="92"/>
      <c r="B148" s="93"/>
      <c r="C148" s="93"/>
      <c r="D148" s="93"/>
      <c r="E148" s="93"/>
      <c r="F148" s="93"/>
      <c r="G148" s="93"/>
      <c r="H148" s="94"/>
    </row>
    <row r="149" spans="1:8" ht="12.75">
      <c r="A149" s="92"/>
      <c r="B149" s="93"/>
      <c r="C149" s="93"/>
      <c r="D149" s="93"/>
      <c r="E149" s="93"/>
      <c r="F149" s="93"/>
      <c r="G149" s="93"/>
      <c r="H149" s="94"/>
    </row>
    <row r="150" spans="1:8" ht="12.75">
      <c r="A150" s="92"/>
      <c r="B150" s="93"/>
      <c r="C150" s="93"/>
      <c r="D150" s="93"/>
      <c r="E150" s="93"/>
      <c r="F150" s="93"/>
      <c r="G150" s="93"/>
      <c r="H150" s="94"/>
    </row>
    <row r="151" spans="1:8" ht="12.75">
      <c r="A151" s="92"/>
      <c r="B151" s="93"/>
      <c r="C151" s="93"/>
      <c r="D151" s="93"/>
      <c r="E151" s="93"/>
      <c r="F151" s="93"/>
      <c r="G151" s="93"/>
      <c r="H151" s="94"/>
    </row>
    <row r="152" spans="1:8" ht="12.75">
      <c r="A152" s="92"/>
      <c r="B152" s="93"/>
      <c r="C152" s="93"/>
      <c r="D152" s="93"/>
      <c r="E152" s="93"/>
      <c r="F152" s="93"/>
      <c r="G152" s="93"/>
      <c r="H152" s="94"/>
    </row>
    <row r="153" spans="1:8" ht="12.75">
      <c r="A153" s="92"/>
      <c r="B153" s="93"/>
      <c r="C153" s="93"/>
      <c r="D153" s="93"/>
      <c r="E153" s="93"/>
      <c r="F153" s="93"/>
      <c r="G153" s="93"/>
      <c r="H153" s="94"/>
    </row>
    <row r="154" spans="1:8" ht="12.75">
      <c r="A154" s="92"/>
      <c r="B154" s="93"/>
      <c r="C154" s="93"/>
      <c r="D154" s="93"/>
      <c r="E154" s="93"/>
      <c r="F154" s="93"/>
      <c r="G154" s="93"/>
      <c r="H154" s="94"/>
    </row>
    <row r="155" spans="1:8" ht="12.75">
      <c r="A155" s="92"/>
      <c r="B155" s="93"/>
      <c r="C155" s="93"/>
      <c r="D155" s="93"/>
      <c r="E155" s="93"/>
      <c r="F155" s="93"/>
      <c r="G155" s="93"/>
      <c r="H155" s="94"/>
    </row>
    <row r="156" spans="1:8" ht="12.75">
      <c r="A156" s="92"/>
      <c r="B156" s="93"/>
      <c r="C156" s="93"/>
      <c r="D156" s="93"/>
      <c r="E156" s="93"/>
      <c r="F156" s="93"/>
      <c r="G156" s="93"/>
      <c r="H156" s="94"/>
    </row>
    <row r="157" spans="1:8" ht="12.75">
      <c r="A157" s="92"/>
      <c r="B157" s="93"/>
      <c r="C157" s="93"/>
      <c r="D157" s="93"/>
      <c r="E157" s="93"/>
      <c r="F157" s="93"/>
      <c r="G157" s="93"/>
      <c r="H157" s="94"/>
    </row>
    <row r="158" spans="1:8" ht="12.75">
      <c r="A158" s="92"/>
      <c r="B158" s="93"/>
      <c r="C158" s="93"/>
      <c r="D158" s="93"/>
      <c r="E158" s="93"/>
      <c r="F158" s="93"/>
      <c r="G158" s="93"/>
      <c r="H158" s="94"/>
    </row>
    <row r="159" spans="1:8" ht="12.75">
      <c r="A159" s="92"/>
      <c r="B159" s="93"/>
      <c r="C159" s="93"/>
      <c r="D159" s="93"/>
      <c r="E159" s="93"/>
      <c r="F159" s="93"/>
      <c r="G159" s="93"/>
      <c r="H159" s="94"/>
    </row>
    <row r="160" spans="1:8" ht="12.75">
      <c r="A160" s="92"/>
      <c r="B160" s="93"/>
      <c r="C160" s="93"/>
      <c r="D160" s="93"/>
      <c r="E160" s="93"/>
      <c r="F160" s="93"/>
      <c r="G160" s="93"/>
      <c r="H160" s="94"/>
    </row>
    <row r="161" spans="1:8" ht="12.75">
      <c r="A161" s="92"/>
      <c r="B161" s="93"/>
      <c r="C161" s="93"/>
      <c r="D161" s="93"/>
      <c r="E161" s="93"/>
      <c r="F161" s="93"/>
      <c r="G161" s="93"/>
      <c r="H161" s="94"/>
    </row>
    <row r="162" spans="1:8" ht="12.75">
      <c r="A162" s="92"/>
      <c r="B162" s="93"/>
      <c r="C162" s="93"/>
      <c r="D162" s="93"/>
      <c r="E162" s="93"/>
      <c r="F162" s="93"/>
      <c r="G162" s="93"/>
      <c r="H162" s="94"/>
    </row>
    <row r="163" spans="1:8" ht="12.75">
      <c r="A163" s="92"/>
      <c r="B163" s="93"/>
      <c r="C163" s="93"/>
      <c r="D163" s="93"/>
      <c r="E163" s="93"/>
      <c r="F163" s="93"/>
      <c r="G163" s="93"/>
      <c r="H163" s="94"/>
    </row>
    <row r="164" spans="1:8" ht="12.75">
      <c r="A164" s="92"/>
      <c r="B164" s="93"/>
      <c r="C164" s="93"/>
      <c r="D164" s="93"/>
      <c r="E164" s="93"/>
      <c r="F164" s="93"/>
      <c r="G164" s="93"/>
      <c r="H164" s="94"/>
    </row>
    <row r="165" spans="1:8" ht="12.75">
      <c r="A165" s="92"/>
      <c r="B165" s="93"/>
      <c r="C165" s="93"/>
      <c r="D165" s="93"/>
      <c r="E165" s="93"/>
      <c r="F165" s="93"/>
      <c r="G165" s="93"/>
      <c r="H165" s="94"/>
    </row>
    <row r="166" spans="1:8" ht="12.75">
      <c r="A166" s="92"/>
      <c r="B166" s="93"/>
      <c r="C166" s="93"/>
      <c r="D166" s="93"/>
      <c r="E166" s="93"/>
      <c r="F166" s="93"/>
      <c r="G166" s="93"/>
      <c r="H166" s="94"/>
    </row>
    <row r="167" spans="1:8" ht="12.75">
      <c r="A167" s="92"/>
      <c r="B167" s="93"/>
      <c r="C167" s="93"/>
      <c r="D167" s="93"/>
      <c r="E167" s="93"/>
      <c r="F167" s="93"/>
      <c r="G167" s="93"/>
      <c r="H167" s="94"/>
    </row>
    <row r="168" spans="1:8" ht="12.75">
      <c r="A168" s="92"/>
      <c r="B168" s="93"/>
      <c r="C168" s="93"/>
      <c r="D168" s="93"/>
      <c r="E168" s="93"/>
      <c r="F168" s="93"/>
      <c r="G168" s="93"/>
      <c r="H168" s="94"/>
    </row>
    <row r="169" spans="1:8" ht="12.75">
      <c r="A169" s="92"/>
      <c r="B169" s="93"/>
      <c r="C169" s="93"/>
      <c r="D169" s="93"/>
      <c r="E169" s="93"/>
      <c r="F169" s="93"/>
      <c r="G169" s="93"/>
      <c r="H169" s="94"/>
    </row>
    <row r="170" spans="1:8" ht="12.75">
      <c r="A170" s="92"/>
      <c r="B170" s="93"/>
      <c r="C170" s="93"/>
      <c r="D170" s="93"/>
      <c r="E170" s="93"/>
      <c r="F170" s="93"/>
      <c r="G170" s="93"/>
      <c r="H170" s="94"/>
    </row>
    <row r="171" spans="1:8" ht="12.75">
      <c r="A171" s="92"/>
      <c r="B171" s="93"/>
      <c r="C171" s="93"/>
      <c r="D171" s="93"/>
      <c r="E171" s="93"/>
      <c r="F171" s="93"/>
      <c r="G171" s="93"/>
      <c r="H171" s="94"/>
    </row>
    <row r="172" spans="1:8" ht="12.75">
      <c r="A172" s="92"/>
      <c r="B172" s="93"/>
      <c r="C172" s="93"/>
      <c r="D172" s="93"/>
      <c r="E172" s="93"/>
      <c r="F172" s="93"/>
      <c r="G172" s="93"/>
      <c r="H172" s="94"/>
    </row>
    <row r="173" spans="1:8" ht="12.75">
      <c r="A173" s="92"/>
      <c r="B173" s="93"/>
      <c r="C173" s="93"/>
      <c r="D173" s="93"/>
      <c r="E173" s="93"/>
      <c r="F173" s="93"/>
      <c r="G173" s="93"/>
      <c r="H173" s="94"/>
    </row>
    <row r="174" spans="1:8" ht="12.75">
      <c r="A174" s="92"/>
      <c r="B174" s="93"/>
      <c r="C174" s="93"/>
      <c r="D174" s="93"/>
      <c r="E174" s="93"/>
      <c r="F174" s="93"/>
      <c r="G174" s="93"/>
      <c r="H174" s="94"/>
    </row>
    <row r="175" spans="1:8" ht="12.75">
      <c r="A175" s="92"/>
      <c r="B175" s="93"/>
      <c r="C175" s="93"/>
      <c r="D175" s="93"/>
      <c r="E175" s="93"/>
      <c r="F175" s="93"/>
      <c r="G175" s="93"/>
      <c r="H175" s="94"/>
    </row>
    <row r="176" spans="1:8" ht="12.75">
      <c r="A176" s="92"/>
      <c r="B176" s="93"/>
      <c r="C176" s="93"/>
      <c r="D176" s="93"/>
      <c r="E176" s="93"/>
      <c r="F176" s="93"/>
      <c r="G176" s="93"/>
      <c r="H176" s="94"/>
    </row>
    <row r="177" spans="1:8" ht="12.75">
      <c r="A177" s="92"/>
      <c r="B177" s="93"/>
      <c r="C177" s="93"/>
      <c r="D177" s="93"/>
      <c r="E177" s="93"/>
      <c r="F177" s="93"/>
      <c r="G177" s="93"/>
      <c r="H177" s="94"/>
    </row>
    <row r="178" spans="1:8" ht="12.75">
      <c r="A178" s="92"/>
      <c r="B178" s="93"/>
      <c r="C178" s="93"/>
      <c r="D178" s="93"/>
      <c r="E178" s="93"/>
      <c r="F178" s="93"/>
      <c r="G178" s="93"/>
      <c r="H178" s="94"/>
    </row>
    <row r="179" spans="1:8" ht="12.75">
      <c r="A179" s="92"/>
      <c r="B179" s="93"/>
      <c r="C179" s="93"/>
      <c r="D179" s="93"/>
      <c r="E179" s="93"/>
      <c r="F179" s="93"/>
      <c r="G179" s="93"/>
      <c r="H179" s="94"/>
    </row>
    <row r="180" spans="1:8" ht="12.75">
      <c r="A180" s="92"/>
      <c r="B180" s="93"/>
      <c r="C180" s="93"/>
      <c r="D180" s="93"/>
      <c r="E180" s="93"/>
      <c r="F180" s="93"/>
      <c r="G180" s="93"/>
      <c r="H180" s="94"/>
    </row>
    <row r="181" spans="1:8" ht="12.75">
      <c r="A181" s="92"/>
      <c r="B181" s="93"/>
      <c r="C181" s="93"/>
      <c r="D181" s="93"/>
      <c r="E181" s="93"/>
      <c r="F181" s="93"/>
      <c r="G181" s="93"/>
      <c r="H181" s="94"/>
    </row>
    <row r="182" spans="1:8" ht="12.75">
      <c r="A182" s="92"/>
      <c r="B182" s="93"/>
      <c r="C182" s="93"/>
      <c r="D182" s="93"/>
      <c r="E182" s="93"/>
      <c r="F182" s="93"/>
      <c r="G182" s="93"/>
      <c r="H182" s="94"/>
    </row>
    <row r="183" spans="1:8" ht="12.75">
      <c r="A183" s="92"/>
      <c r="B183" s="93"/>
      <c r="C183" s="93"/>
      <c r="D183" s="93"/>
      <c r="E183" s="93"/>
      <c r="F183" s="93"/>
      <c r="G183" s="93"/>
      <c r="H183" s="94"/>
    </row>
    <row r="184" spans="1:8" ht="12.75">
      <c r="A184" s="92"/>
      <c r="B184" s="93"/>
      <c r="C184" s="93"/>
      <c r="D184" s="93"/>
      <c r="E184" s="93"/>
      <c r="F184" s="93"/>
      <c r="G184" s="93"/>
      <c r="H184" s="94"/>
    </row>
    <row r="185" spans="1:8" ht="12.75">
      <c r="A185" s="92"/>
      <c r="B185" s="93"/>
      <c r="C185" s="93"/>
      <c r="D185" s="93"/>
      <c r="E185" s="93"/>
      <c r="F185" s="93"/>
      <c r="G185" s="93"/>
      <c r="H185" s="94"/>
    </row>
    <row r="186" spans="1:8" ht="12.75">
      <c r="A186" s="92"/>
      <c r="B186" s="93"/>
      <c r="C186" s="93"/>
      <c r="D186" s="93"/>
      <c r="E186" s="93"/>
      <c r="F186" s="93"/>
      <c r="G186" s="93"/>
      <c r="H186" s="94"/>
    </row>
    <row r="187" spans="1:8" ht="12.75">
      <c r="A187" s="92"/>
      <c r="B187" s="93"/>
      <c r="C187" s="93"/>
      <c r="D187" s="93"/>
      <c r="E187" s="93"/>
      <c r="F187" s="93"/>
      <c r="G187" s="93"/>
      <c r="H187" s="94"/>
    </row>
    <row r="188" spans="1:8" ht="12.75">
      <c r="A188" s="92"/>
      <c r="B188" s="93"/>
      <c r="C188" s="93"/>
      <c r="D188" s="93"/>
      <c r="E188" s="93"/>
      <c r="F188" s="93"/>
      <c r="G188" s="93"/>
      <c r="H188" s="94"/>
    </row>
    <row r="189" spans="1:8" ht="12.75">
      <c r="A189" s="92"/>
      <c r="B189" s="93"/>
      <c r="C189" s="93"/>
      <c r="D189" s="93"/>
      <c r="E189" s="93"/>
      <c r="F189" s="93"/>
      <c r="G189" s="93"/>
      <c r="H189" s="94"/>
    </row>
    <row r="190" spans="1:8" ht="12.75">
      <c r="A190" s="92"/>
      <c r="B190" s="93"/>
      <c r="C190" s="93"/>
      <c r="D190" s="93"/>
      <c r="E190" s="93"/>
      <c r="F190" s="93"/>
      <c r="G190" s="93"/>
      <c r="H190" s="94"/>
    </row>
    <row r="191" spans="1:8" ht="12.75">
      <c r="A191" s="92"/>
      <c r="B191" s="93"/>
      <c r="C191" s="93"/>
      <c r="D191" s="93"/>
      <c r="E191" s="93"/>
      <c r="F191" s="93"/>
      <c r="G191" s="93"/>
      <c r="H191" s="94"/>
    </row>
    <row r="192" spans="1:8" ht="12.75">
      <c r="A192" s="92"/>
      <c r="B192" s="93"/>
      <c r="C192" s="93"/>
      <c r="D192" s="93"/>
      <c r="E192" s="93"/>
      <c r="F192" s="93"/>
      <c r="G192" s="93"/>
      <c r="H192" s="94"/>
    </row>
    <row r="193" spans="1:8" ht="12.75">
      <c r="A193" s="92"/>
      <c r="B193" s="93"/>
      <c r="C193" s="93"/>
      <c r="D193" s="93"/>
      <c r="E193" s="93"/>
      <c r="F193" s="93"/>
      <c r="G193" s="93"/>
      <c r="H193" s="94"/>
    </row>
    <row r="194" spans="1:8" ht="12.75">
      <c r="A194" s="92"/>
      <c r="B194" s="93"/>
      <c r="C194" s="93"/>
      <c r="D194" s="93"/>
      <c r="E194" s="93"/>
      <c r="F194" s="93"/>
      <c r="G194" s="93"/>
      <c r="H194" s="94"/>
    </row>
    <row r="195" spans="1:8" ht="12.75">
      <c r="A195" s="92"/>
      <c r="B195" s="93"/>
      <c r="C195" s="93"/>
      <c r="D195" s="93"/>
      <c r="E195" s="93"/>
      <c r="F195" s="93"/>
      <c r="G195" s="93"/>
      <c r="H195" s="94"/>
    </row>
    <row r="196" spans="1:8" ht="12.75">
      <c r="A196" s="92"/>
      <c r="B196" s="93"/>
      <c r="C196" s="93"/>
      <c r="D196" s="93"/>
      <c r="E196" s="93"/>
      <c r="F196" s="93"/>
      <c r="G196" s="93"/>
      <c r="H196" s="94"/>
    </row>
    <row r="197" spans="1:8" ht="12.75">
      <c r="A197" s="92"/>
      <c r="B197" s="93"/>
      <c r="C197" s="93"/>
      <c r="D197" s="93"/>
      <c r="E197" s="93"/>
      <c r="F197" s="93"/>
      <c r="G197" s="93"/>
      <c r="H197" s="94"/>
    </row>
    <row r="198" spans="1:8" ht="12.75">
      <c r="A198" s="92"/>
      <c r="B198" s="93"/>
      <c r="C198" s="93"/>
      <c r="D198" s="93"/>
      <c r="E198" s="93"/>
      <c r="F198" s="93"/>
      <c r="G198" s="93"/>
      <c r="H198" s="94"/>
    </row>
    <row r="199" spans="1:8" ht="12.75">
      <c r="A199" s="92"/>
      <c r="B199" s="93"/>
      <c r="C199" s="93"/>
      <c r="D199" s="93"/>
      <c r="E199" s="93"/>
      <c r="F199" s="93"/>
      <c r="G199" s="93"/>
      <c r="H199" s="94"/>
    </row>
    <row r="200" spans="1:8" ht="12.75">
      <c r="A200" s="92"/>
      <c r="B200" s="93"/>
      <c r="C200" s="93"/>
      <c r="D200" s="93"/>
      <c r="E200" s="93"/>
      <c r="F200" s="93"/>
      <c r="G200" s="93"/>
      <c r="H200" s="94"/>
    </row>
    <row r="201" spans="1:8" ht="12.75">
      <c r="A201" s="92"/>
      <c r="B201" s="93"/>
      <c r="C201" s="93"/>
      <c r="D201" s="93"/>
      <c r="E201" s="93"/>
      <c r="F201" s="93"/>
      <c r="G201" s="93"/>
      <c r="H201" s="94"/>
    </row>
    <row r="202" spans="1:8" ht="12.75">
      <c r="A202" s="92"/>
      <c r="B202" s="93"/>
      <c r="C202" s="93"/>
      <c r="D202" s="93"/>
      <c r="E202" s="93"/>
      <c r="F202" s="93"/>
      <c r="G202" s="93"/>
      <c r="H202" s="94"/>
    </row>
    <row r="203" spans="1:8" ht="12.75">
      <c r="A203" s="92"/>
      <c r="B203" s="93"/>
      <c r="C203" s="93"/>
      <c r="D203" s="93"/>
      <c r="E203" s="93"/>
      <c r="F203" s="93"/>
      <c r="G203" s="93"/>
      <c r="H203" s="94"/>
    </row>
    <row r="204" spans="1:8" ht="12.75">
      <c r="A204" s="92"/>
      <c r="B204" s="93"/>
      <c r="C204" s="93"/>
      <c r="D204" s="93"/>
      <c r="E204" s="93"/>
      <c r="F204" s="93"/>
      <c r="G204" s="93"/>
      <c r="H204" s="94"/>
    </row>
    <row r="205" spans="1:8" ht="12.75">
      <c r="A205" s="92"/>
      <c r="B205" s="93"/>
      <c r="C205" s="93"/>
      <c r="D205" s="93"/>
      <c r="E205" s="93"/>
      <c r="F205" s="93"/>
      <c r="G205" s="93"/>
      <c r="H205" s="94"/>
    </row>
    <row r="206" spans="1:8" ht="12.75">
      <c r="A206" s="92"/>
      <c r="B206" s="93"/>
      <c r="C206" s="93"/>
      <c r="D206" s="93"/>
      <c r="E206" s="93"/>
      <c r="F206" s="93"/>
      <c r="G206" s="93"/>
      <c r="H206" s="94"/>
    </row>
    <row r="207" spans="1:8" ht="12.75">
      <c r="A207" s="92"/>
      <c r="B207" s="93"/>
      <c r="C207" s="93"/>
      <c r="D207" s="93"/>
      <c r="E207" s="93"/>
      <c r="F207" s="93"/>
      <c r="G207" s="93"/>
      <c r="H207" s="94"/>
    </row>
    <row r="208" spans="1:8" ht="12.75">
      <c r="A208" s="92"/>
      <c r="B208" s="93"/>
      <c r="C208" s="93"/>
      <c r="D208" s="93"/>
      <c r="E208" s="93"/>
      <c r="F208" s="93"/>
      <c r="G208" s="93"/>
      <c r="H208" s="94"/>
    </row>
    <row r="209" spans="1:8" ht="12.75">
      <c r="A209" s="92"/>
      <c r="B209" s="93"/>
      <c r="C209" s="93"/>
      <c r="D209" s="93"/>
      <c r="E209" s="93"/>
      <c r="F209" s="93"/>
      <c r="G209" s="93"/>
      <c r="H209" s="94"/>
    </row>
    <row r="210" spans="1:8" ht="12.75">
      <c r="A210" s="92"/>
      <c r="B210" s="93"/>
      <c r="C210" s="93"/>
      <c r="D210" s="93"/>
      <c r="E210" s="93"/>
      <c r="F210" s="93"/>
      <c r="G210" s="93"/>
      <c r="H210" s="94"/>
    </row>
    <row r="211" spans="1:8" ht="12.75">
      <c r="A211" s="92"/>
      <c r="B211" s="93"/>
      <c r="C211" s="93"/>
      <c r="D211" s="93"/>
      <c r="E211" s="93"/>
      <c r="F211" s="93"/>
      <c r="G211" s="93"/>
      <c r="H211" s="94"/>
    </row>
    <row r="212" spans="1:8" ht="12.75">
      <c r="A212" s="92"/>
      <c r="B212" s="93"/>
      <c r="C212" s="93"/>
      <c r="D212" s="93"/>
      <c r="E212" s="93"/>
      <c r="F212" s="93"/>
      <c r="G212" s="93"/>
      <c r="H212" s="94"/>
    </row>
    <row r="213" spans="1:8" ht="12.75">
      <c r="A213" s="92"/>
      <c r="B213" s="93"/>
      <c r="C213" s="93"/>
      <c r="D213" s="93"/>
      <c r="E213" s="93"/>
      <c r="F213" s="93"/>
      <c r="G213" s="93"/>
      <c r="H213" s="94"/>
    </row>
    <row r="214" spans="1:8" ht="12.75">
      <c r="A214" s="92"/>
      <c r="B214" s="93"/>
      <c r="C214" s="93"/>
      <c r="D214" s="93"/>
      <c r="E214" s="93"/>
      <c r="F214" s="93"/>
      <c r="G214" s="93"/>
      <c r="H214" s="94"/>
    </row>
    <row r="215" spans="1:8" ht="12.75">
      <c r="A215" s="92"/>
      <c r="B215" s="93"/>
      <c r="C215" s="93"/>
      <c r="D215" s="93"/>
      <c r="E215" s="93"/>
      <c r="F215" s="93"/>
      <c r="G215" s="93"/>
      <c r="H215" s="94"/>
    </row>
    <row r="216" spans="1:8" ht="12.75">
      <c r="A216" s="92"/>
      <c r="B216" s="93"/>
      <c r="C216" s="93"/>
      <c r="D216" s="93"/>
      <c r="E216" s="93"/>
      <c r="F216" s="93"/>
      <c r="G216" s="93"/>
      <c r="H216" s="94"/>
    </row>
    <row r="217" spans="1:8" ht="12.75">
      <c r="A217" s="92"/>
      <c r="B217" s="93"/>
      <c r="C217" s="93"/>
      <c r="D217" s="93"/>
      <c r="E217" s="93"/>
      <c r="F217" s="93"/>
      <c r="G217" s="93"/>
      <c r="H217" s="94"/>
    </row>
    <row r="218" spans="1:8" ht="12.75">
      <c r="A218" s="92"/>
      <c r="B218" s="93"/>
      <c r="C218" s="93"/>
      <c r="D218" s="93"/>
      <c r="E218" s="93"/>
      <c r="F218" s="93"/>
      <c r="G218" s="93"/>
      <c r="H218" s="94"/>
    </row>
    <row r="219" spans="1:8" ht="12.75">
      <c r="A219" s="92"/>
      <c r="B219" s="93"/>
      <c r="C219" s="93"/>
      <c r="D219" s="93"/>
      <c r="E219" s="93"/>
      <c r="F219" s="93"/>
      <c r="G219" s="93"/>
      <c r="H219" s="94"/>
    </row>
    <row r="220" spans="1:8" ht="12.75">
      <c r="A220" s="92"/>
      <c r="B220" s="93"/>
      <c r="C220" s="93"/>
      <c r="D220" s="93"/>
      <c r="E220" s="93"/>
      <c r="F220" s="93"/>
      <c r="G220" s="93"/>
      <c r="H220" s="94"/>
    </row>
    <row r="221" spans="1:8" ht="12.75">
      <c r="A221" s="92"/>
      <c r="B221" s="93"/>
      <c r="C221" s="93"/>
      <c r="D221" s="93"/>
      <c r="E221" s="93"/>
      <c r="F221" s="93"/>
      <c r="G221" s="93"/>
      <c r="H221" s="94"/>
    </row>
    <row r="222" spans="1:8" ht="12.75">
      <c r="A222" s="92"/>
      <c r="B222" s="93"/>
      <c r="C222" s="93"/>
      <c r="D222" s="93"/>
      <c r="E222" s="93"/>
      <c r="F222" s="93"/>
      <c r="G222" s="93"/>
      <c r="H222" s="94"/>
    </row>
    <row r="223" spans="1:8" ht="12.75">
      <c r="A223" s="92"/>
      <c r="B223" s="93"/>
      <c r="C223" s="93"/>
      <c r="D223" s="93"/>
      <c r="E223" s="93"/>
      <c r="F223" s="93"/>
      <c r="G223" s="93"/>
      <c r="H223" s="94"/>
    </row>
    <row r="224" spans="1:8" ht="12.75">
      <c r="A224" s="92"/>
      <c r="B224" s="93"/>
      <c r="C224" s="93"/>
      <c r="D224" s="93"/>
      <c r="E224" s="93"/>
      <c r="F224" s="93"/>
      <c r="G224" s="93"/>
      <c r="H224" s="94"/>
    </row>
    <row r="225" spans="1:8" ht="12.75">
      <c r="A225" s="92"/>
      <c r="B225" s="93"/>
      <c r="C225" s="93"/>
      <c r="D225" s="93"/>
      <c r="E225" s="93"/>
      <c r="F225" s="93"/>
      <c r="G225" s="93"/>
      <c r="H225" s="94"/>
    </row>
    <row r="226" spans="1:8" ht="12.75">
      <c r="A226" s="92"/>
      <c r="B226" s="93"/>
      <c r="C226" s="93"/>
      <c r="D226" s="93"/>
      <c r="E226" s="93"/>
      <c r="F226" s="93"/>
      <c r="G226" s="93"/>
      <c r="H226" s="94"/>
    </row>
    <row r="227" spans="1:8" ht="12.75">
      <c r="A227" s="92"/>
      <c r="B227" s="93"/>
      <c r="C227" s="93"/>
      <c r="D227" s="93"/>
      <c r="E227" s="93"/>
      <c r="F227" s="93"/>
      <c r="G227" s="93"/>
      <c r="H227" s="94"/>
    </row>
    <row r="228" spans="1:8" ht="12.75">
      <c r="A228" s="92"/>
      <c r="B228" s="93"/>
      <c r="C228" s="93"/>
      <c r="D228" s="93"/>
      <c r="E228" s="93"/>
      <c r="F228" s="93"/>
      <c r="G228" s="93"/>
      <c r="H228" s="94"/>
    </row>
    <row r="229" spans="1:8" ht="12.75">
      <c r="A229" s="92"/>
      <c r="B229" s="93"/>
      <c r="C229" s="93"/>
      <c r="D229" s="93"/>
      <c r="E229" s="93"/>
      <c r="F229" s="93"/>
      <c r="G229" s="93"/>
      <c r="H229" s="94"/>
    </row>
    <row r="230" spans="1:8" ht="12.75">
      <c r="A230" s="92"/>
      <c r="B230" s="93"/>
      <c r="C230" s="93"/>
      <c r="D230" s="93"/>
      <c r="E230" s="93"/>
      <c r="F230" s="93"/>
      <c r="G230" s="93"/>
      <c r="H230" s="94"/>
    </row>
    <row r="231" spans="1:8" ht="12.75">
      <c r="A231" s="92"/>
      <c r="B231" s="93"/>
      <c r="C231" s="93"/>
      <c r="D231" s="93"/>
      <c r="E231" s="93"/>
      <c r="F231" s="93"/>
      <c r="G231" s="93"/>
      <c r="H231" s="94"/>
    </row>
    <row r="232" spans="1:8" ht="12.75">
      <c r="A232" s="92"/>
      <c r="B232" s="93"/>
      <c r="C232" s="93"/>
      <c r="D232" s="93"/>
      <c r="E232" s="93"/>
      <c r="F232" s="93"/>
      <c r="G232" s="93"/>
      <c r="H232" s="94"/>
    </row>
    <row r="233" spans="1:8" ht="12.75">
      <c r="A233" s="92"/>
      <c r="B233" s="93"/>
      <c r="C233" s="93"/>
      <c r="D233" s="93"/>
      <c r="E233" s="93"/>
      <c r="F233" s="93"/>
      <c r="G233" s="93"/>
      <c r="H233" s="94"/>
    </row>
    <row r="234" spans="1:8" ht="12.75">
      <c r="A234" s="92"/>
      <c r="B234" s="93"/>
      <c r="C234" s="93"/>
      <c r="D234" s="93"/>
      <c r="E234" s="93"/>
      <c r="F234" s="93"/>
      <c r="G234" s="93"/>
      <c r="H234" s="94"/>
    </row>
    <row r="235" spans="1:8" ht="12.75">
      <c r="A235" s="92"/>
      <c r="B235" s="93"/>
      <c r="C235" s="93"/>
      <c r="D235" s="93"/>
      <c r="E235" s="93"/>
      <c r="F235" s="93"/>
      <c r="G235" s="93"/>
      <c r="H235" s="94"/>
    </row>
    <row r="236" spans="1:8" ht="12.75">
      <c r="A236" s="92"/>
      <c r="B236" s="93"/>
      <c r="C236" s="93"/>
      <c r="D236" s="93"/>
      <c r="E236" s="93"/>
      <c r="F236" s="93"/>
      <c r="G236" s="93"/>
      <c r="H236" s="94"/>
    </row>
    <row r="237" spans="1:8" ht="12.75">
      <c r="A237" s="92"/>
      <c r="B237" s="93"/>
      <c r="C237" s="93"/>
      <c r="D237" s="93"/>
      <c r="E237" s="93"/>
      <c r="F237" s="93"/>
      <c r="G237" s="93"/>
      <c r="H237" s="94"/>
    </row>
    <row r="238" spans="1:8" ht="12.75">
      <c r="A238" s="92"/>
      <c r="B238" s="93"/>
      <c r="C238" s="93"/>
      <c r="D238" s="93"/>
      <c r="E238" s="93"/>
      <c r="F238" s="93"/>
      <c r="G238" s="93"/>
      <c r="H238" s="94"/>
    </row>
    <row r="239" spans="1:8" ht="12.75">
      <c r="A239" s="92"/>
      <c r="B239" s="93"/>
      <c r="C239" s="93"/>
      <c r="D239" s="93"/>
      <c r="E239" s="93"/>
      <c r="F239" s="93"/>
      <c r="G239" s="93"/>
      <c r="H239" s="94"/>
    </row>
    <row r="240" spans="1:8" ht="12.75">
      <c r="A240" s="92"/>
      <c r="B240" s="93"/>
      <c r="C240" s="93"/>
      <c r="D240" s="93"/>
      <c r="E240" s="93"/>
      <c r="F240" s="93"/>
      <c r="G240" s="93"/>
      <c r="H240" s="94"/>
    </row>
    <row r="241" spans="1:8" ht="12.75">
      <c r="A241" s="92"/>
      <c r="B241" s="93"/>
      <c r="C241" s="93"/>
      <c r="D241" s="93"/>
      <c r="E241" s="93"/>
      <c r="F241" s="93"/>
      <c r="G241" s="93"/>
      <c r="H241" s="94"/>
    </row>
    <row r="242" spans="1:8" ht="12.75">
      <c r="A242" s="92"/>
      <c r="B242" s="93"/>
      <c r="C242" s="93"/>
      <c r="D242" s="93"/>
      <c r="E242" s="93"/>
      <c r="F242" s="93"/>
      <c r="G242" s="93"/>
      <c r="H242" s="94"/>
    </row>
    <row r="243" spans="1:8" ht="12.75">
      <c r="A243" s="92"/>
      <c r="B243" s="93"/>
      <c r="C243" s="93"/>
      <c r="D243" s="93"/>
      <c r="E243" s="93"/>
      <c r="F243" s="93"/>
      <c r="G243" s="93"/>
      <c r="H243" s="94"/>
    </row>
    <row r="244" spans="1:8" ht="12.75">
      <c r="A244" s="92"/>
      <c r="B244" s="93"/>
      <c r="C244" s="93"/>
      <c r="D244" s="93"/>
      <c r="E244" s="93"/>
      <c r="F244" s="93"/>
      <c r="G244" s="93"/>
      <c r="H244" s="94"/>
    </row>
    <row r="245" spans="1:8" ht="12.75">
      <c r="A245" s="92"/>
      <c r="B245" s="93"/>
      <c r="C245" s="93"/>
      <c r="D245" s="93"/>
      <c r="E245" s="93"/>
      <c r="F245" s="93"/>
      <c r="G245" s="93"/>
      <c r="H245" s="94"/>
    </row>
    <row r="246" spans="1:8" ht="12.75">
      <c r="A246" s="92"/>
      <c r="B246" s="93"/>
      <c r="C246" s="93"/>
      <c r="D246" s="93"/>
      <c r="E246" s="93"/>
      <c r="F246" s="93"/>
      <c r="G246" s="93"/>
      <c r="H246" s="94"/>
    </row>
    <row r="247" spans="1:8" ht="12.75">
      <c r="A247" s="92"/>
      <c r="B247" s="93"/>
      <c r="C247" s="93"/>
      <c r="D247" s="93"/>
      <c r="E247" s="93"/>
      <c r="F247" s="93"/>
      <c r="G247" s="93"/>
      <c r="H247" s="94"/>
    </row>
    <row r="248" spans="1:8" ht="12.75">
      <c r="A248" s="92"/>
      <c r="B248" s="93"/>
      <c r="C248" s="93"/>
      <c r="D248" s="93"/>
      <c r="E248" s="93"/>
      <c r="F248" s="93"/>
      <c r="G248" s="93"/>
      <c r="H248" s="94"/>
    </row>
    <row r="249" spans="1:8" ht="12.75">
      <c r="A249" s="92"/>
      <c r="B249" s="93"/>
      <c r="C249" s="93"/>
      <c r="D249" s="93"/>
      <c r="E249" s="93"/>
      <c r="F249" s="93"/>
      <c r="G249" s="93"/>
      <c r="H249" s="94"/>
    </row>
    <row r="250" spans="1:8" ht="12.75">
      <c r="A250" s="92"/>
      <c r="B250" s="93"/>
      <c r="C250" s="93"/>
      <c r="D250" s="93"/>
      <c r="E250" s="93"/>
      <c r="F250" s="93"/>
      <c r="G250" s="93"/>
      <c r="H250" s="94"/>
    </row>
    <row r="251" spans="1:8" ht="12.75">
      <c r="A251" s="92"/>
      <c r="B251" s="93"/>
      <c r="C251" s="93"/>
      <c r="D251" s="93"/>
      <c r="E251" s="93"/>
      <c r="F251" s="93"/>
      <c r="G251" s="93"/>
      <c r="H251" s="94"/>
    </row>
    <row r="252" spans="1:8" ht="12.75">
      <c r="A252" s="92"/>
      <c r="B252" s="93"/>
      <c r="C252" s="93"/>
      <c r="D252" s="93"/>
      <c r="E252" s="93"/>
      <c r="F252" s="93"/>
      <c r="G252" s="93"/>
      <c r="H252" s="94"/>
    </row>
    <row r="253" spans="1:8" ht="12.75">
      <c r="A253" s="92"/>
      <c r="B253" s="93"/>
      <c r="C253" s="93"/>
      <c r="D253" s="93"/>
      <c r="E253" s="93"/>
      <c r="F253" s="93"/>
      <c r="G253" s="93"/>
      <c r="H253" s="94"/>
    </row>
    <row r="254" spans="1:8" ht="12.75">
      <c r="A254" s="92"/>
      <c r="B254" s="93"/>
      <c r="C254" s="93"/>
      <c r="D254" s="93"/>
      <c r="E254" s="93"/>
      <c r="F254" s="93"/>
      <c r="G254" s="93"/>
      <c r="H254" s="94"/>
    </row>
    <row r="255" spans="1:8" ht="12.75">
      <c r="A255" s="92"/>
      <c r="B255" s="93"/>
      <c r="C255" s="93"/>
      <c r="D255" s="93"/>
      <c r="E255" s="93"/>
      <c r="F255" s="93"/>
      <c r="G255" s="93"/>
      <c r="H255" s="94"/>
    </row>
    <row r="256" spans="1:8" ht="12.75">
      <c r="A256" s="92"/>
      <c r="B256" s="93"/>
      <c r="C256" s="93"/>
      <c r="D256" s="93"/>
      <c r="E256" s="93"/>
      <c r="F256" s="93"/>
      <c r="G256" s="93"/>
      <c r="H256" s="94"/>
    </row>
  </sheetData>
  <sheetProtection/>
  <mergeCells count="6">
    <mergeCell ref="F1:H1"/>
    <mergeCell ref="A7:H7"/>
    <mergeCell ref="D2:H2"/>
    <mergeCell ref="D3:H3"/>
    <mergeCell ref="D4:H4"/>
    <mergeCell ref="D5:H5"/>
  </mergeCells>
  <printOptions horizontalCentered="1"/>
  <pageMargins left="0.3937007874015748" right="0" top="0.5905511811023623" bottom="0.3937007874015748" header="0.5118110236220472" footer="0.5118110236220472"/>
  <pageSetup fitToHeight="4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Старостина</dc:creator>
  <cp:keywords/>
  <dc:description/>
  <cp:lastModifiedBy>Chuprova</cp:lastModifiedBy>
  <cp:lastPrinted>2014-12-25T07:22:47Z</cp:lastPrinted>
  <dcterms:created xsi:type="dcterms:W3CDTF">2005-01-16T11:18:11Z</dcterms:created>
  <dcterms:modified xsi:type="dcterms:W3CDTF">2014-12-25T07:23:34Z</dcterms:modified>
  <cp:category/>
  <cp:version/>
  <cp:contentType/>
  <cp:contentStatus/>
</cp:coreProperties>
</file>